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_rels/drawing2.xml.rels" ContentType="application/vnd.openxmlformats-package.relationships+xml"/>
  <Override PartName="/xl/drawings/_rels/drawing1.xml.rels" ContentType="application/vnd.openxmlformats-package.relationships+xml"/>
  <Override PartName="/xl/drawings/drawing1.xml" ContentType="application/vnd.openxmlformats-officedocument.drawing+xml"/>
  <Override PartName="/xl/drawings/vmlDrawing1.vml" ContentType="application/vnd.openxmlformats-officedocument.vmlDrawing"/>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_rels/workbook.xml.rels" ContentType="application/vnd.openxmlformats-package.relationships+xml"/>
  <Override PartName="/xl/media/image1.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 Id="rId4" Target="docProps/custom.xml" Type="http://schemas.openxmlformats.org/officeDocument/2006/relationships/custom-properties"></Relationship></Relationships>
</file>

<file path=xl/workbook.xml><?xml version="1.0" encoding="utf-8"?>
<workbook xmlns="http://schemas.openxmlformats.org/spreadsheetml/2006/main" xmlns:r="http://schemas.openxmlformats.org/officeDocument/2006/relationships">
  <fileVersion appName="Calc"/>
  <workbookPr showObjects="all"/>
  <workbookProtection/>
  <bookViews>
    <workbookView showHorizontalScroll="true" showVerticalScroll="true" showSheetTabs="true" xWindow="0" yWindow="0" windowWidth="16384" windowHeight="8192" tabRatio="500"/>
  </bookViews>
  <sheets>
    <sheet name="Income Statement" sheetId="1" r:id="rId3" state="visible"/>
    <sheet name="Balance Sheet" sheetId="2" r:id="rId4" state="visible"/>
    <sheet name="Assumptions" sheetId="3" r:id="rId5" state="visible"/>
  </sheets>
  <calcPr iterateCount="100" iterateDelta="0.0001" refMode="A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Unknown Author</author>
  </authors>
  <commentList>
    <comment ref="C19" authorId="0">
      <text>
        <r>
          <rPr>
            <sz val="10"/>
            <rFont val="Arial"/>
            <family val="2"/>
          </rPr>
          <t xml:space="preserve">Effective tax rate is linked to the Assumptions sheet (cell C6). Change it there to update all quarters.</t>
        </r>
      </text>
    </comment>
  </commentList>
</comments>
</file>

<file path=xl/sharedStrings.xml><?xml version="1.0" encoding="utf-8"?>
<sst xmlns="http://schemas.openxmlformats.org/spreadsheetml/2006/main" count="112" uniqueCount="112">
  <si>
    <t xml:space="preserve">BlueRiver Electronics Ltd.</t>
  </si>
  <si>
    <t xml:space="preserve">CONSOLIDATED STATEMENTS OF OPERATIONS</t>
  </si>
  <si>
    <t xml:space="preserve">(In thousands of U.S. dollars, unaudited)</t>
  </si>
  <si>
    <t xml:space="preserve">Q1</t>
  </si>
  <si>
    <t xml:space="preserve">Q2</t>
  </si>
  <si>
    <t xml:space="preserve">Q3</t>
  </si>
  <si>
    <t xml:space="preserve">Q4</t>
  </si>
  <si>
    <t xml:space="preserve">FY 2025</t>
  </si>
  <si>
    <t xml:space="preserve">Product revenue</t>
  </si>
  <si>
    <t xml:space="preserve">Service revenue</t>
  </si>
  <si>
    <t xml:space="preserve">Total revenue</t>
  </si>
  <si>
    <t xml:space="preserve">Cost of goods sold</t>
  </si>
  <si>
    <t xml:space="preserve">Gross profit</t>
  </si>
  <si>
    <t xml:space="preserve">Gross margin</t>
  </si>
  <si>
    <t xml:space="preserve">Operating expenses:</t>
  </si>
  <si>
    <t xml:space="preserve">Sales and marketing</t>
  </si>
  <si>
    <t xml:space="preserve">Research and development</t>
  </si>
  <si>
    <t xml:space="preserve">General and administrative</t>
  </si>
  <si>
    <t xml:space="preserve">Total operating expenses</t>
  </si>
  <si>
    <t xml:space="preserve">Operating income</t>
  </si>
  <si>
    <t xml:space="preserve">Provision for income taxes</t>
  </si>
  <si>
    <t xml:space="preserve">Net income</t>
  </si>
  <si>
    <t xml:space="preserve">Note 1 — Basis of presentation: Figures are unaudited management accounts prepared for internal review. Service revenue includes extended warranty contracts recognized ratably over the service period. Refer to the Assumptions sheet for the effective tax rate and foreign currency treatment applied in this report.</t>
  </si>
  <si>
    <t xml:space="preserve">CONSOLIDATED BALANCE SHEET</t>
  </si>
  <si>
    <t xml:space="preserve">As of December 31, 2025 (in thousands of U.S. dollars)</t>
  </si>
  <si>
    <t xml:space="preserve">Amount</t>
  </si>
  <si>
    <t xml:space="preserve">% of total assets</t>
  </si>
  <si>
    <t xml:space="preserve">Asset Composition</t>
  </si>
  <si>
    <t xml:space="preserve">Assets</t>
  </si>
  <si>
    <t xml:space="preserve">Cash and cash equivalents</t>
  </si>
  <si>
    <t xml:space="preserve">Accounts receivable</t>
  </si>
  <si>
    <t xml:space="preserve">Accounts receivable, net</t>
  </si>
  <si>
    <t xml:space="preserve">Inventories</t>
  </si>
  <si>
    <t xml:space="preserve">Property, plant &amp; equipment</t>
  </si>
  <si>
    <t xml:space="preserve">Total current assets</t>
  </si>
  <si>
    <t xml:space="preserve">Intangible assets</t>
  </si>
  <si>
    <t xml:space="preserve">Property, plant and equipment, net</t>
  </si>
  <si>
    <t xml:space="preserve">Intangible assets, net</t>
  </si>
  <si>
    <t xml:space="preserve">Total assets</t>
  </si>
  <si>
    <t xml:space="preserve">Liabilities and shareholders’ equity</t>
  </si>
  <si>
    <t xml:space="preserve">Accounts payable</t>
  </si>
  <si>
    <t xml:space="preserve">Short-term borrowings</t>
  </si>
  <si>
    <t xml:space="preserve">Total current liabilities</t>
  </si>
  <si>
    <t xml:space="preserve">Long-term debt</t>
  </si>
  <si>
    <t xml:space="preserve">Total liabilities</t>
  </si>
  <si>
    <t xml:space="preserve">Common stock</t>
  </si>
  <si>
    <t xml:space="preserve">Retained earnings</t>
  </si>
  <si>
    <t xml:space="preserve">Total shareholders’ equity</t>
  </si>
  <si>
    <t xml:space="preserve">Total liabilities and shareholders’ equity</t>
  </si>
  <si>
    <t xml:space="preserve">Key Assumptions</t>
  </si>
  <si>
    <t xml:space="preserve">Assumption</t>
  </si>
  <si>
    <t xml:space="preserve">Value</t>
  </si>
  <si>
    <t xml:space="preserve">Effective tax rate</t>
  </si>
  <si>
    <t xml:space="preserve">Planned revenue growth (YoY)</t>
  </si>
  <si>
    <t xml:space="preserve">Average FX rate (EUR/USD)</t>
  </si>
  <si>
    <t xml:space="preserve">All foreign currency transactions are translated at the average monthly exchange rate. Do not translate account codes or the company legal name.</t>
  </si>
  <si>
    <t>蓝河电子有限公司</t>
  </si>
  <si>
    <t>合并经营成果表</t>
  </si>
  <si>
    <t>（单位：千美元，未经审计）</t>
  </si>
  <si>
    <t>第一季度</t>
  </si>
  <si>
    <t>第二季度</t>
  </si>
  <si>
    <t>第三季度</t>
  </si>
  <si>
    <t>第四季度</t>
  </si>
  <si>
    <t>2025财年</t>
  </si>
  <si>
    <t>产品收入</t>
  </si>
  <si>
    <t>服务收入</t>
  </si>
  <si>
    <t>收入总计</t>
  </si>
  <si>
    <t>销售成本</t>
  </si>
  <si>
    <t>毛利润</t>
  </si>
  <si>
    <t>毛利率</t>
  </si>
  <si>
    <t>经营费用：</t>
  </si>
  <si>
    <t>销售和营销</t>
  </si>
  <si>
    <t>研发</t>
  </si>
  <si>
    <t>一般及行政</t>
  </si>
  <si>
    <t>经营费用总计</t>
  </si>
  <si>
    <t>营业利润</t>
  </si>
  <si>
    <t>所得税费用</t>
  </si>
  <si>
    <t>净利润</t>
  </si>
  <si>
    <t>注1 — 编制基础：数据为未经审计的管理报表，供内部审阅编制。服务收入包括延长保修合同，其在服务期内按期平均确认。请参阅“假设”工作表，了解本报告中采用的有效税率和外币处理方式。</t>
  </si>
  <si>
    <t>合并资产负债表</t>
  </si>
  <si>
    <t>截至2025年12月31日（单位：千美元）</t>
  </si>
  <si>
    <t>金额</t>
  </si>
  <si>
    <t>占总资产百分比</t>
  </si>
  <si>
    <t>资产构成</t>
  </si>
  <si>
    <t>资产</t>
  </si>
  <si>
    <t>现金及现金等价物</t>
  </si>
  <si>
    <t>应收账款</t>
  </si>
  <si>
    <t>应收账款净额</t>
  </si>
  <si>
    <t>存货</t>
  </si>
  <si>
    <t>物业、厂房及设备</t>
  </si>
  <si>
    <t>流动资产总计</t>
  </si>
  <si>
    <t>无形资产</t>
  </si>
  <si>
    <t>物业、厂房及设备净额</t>
  </si>
  <si>
    <t>无形资产净额</t>
  </si>
  <si>
    <t>资产总计</t>
  </si>
  <si>
    <t>负债及股东权益</t>
  </si>
  <si>
    <t>应付账款</t>
  </si>
  <si>
    <t>短期借款</t>
  </si>
  <si>
    <t>流动负债总计</t>
  </si>
  <si>
    <t>长期债务</t>
  </si>
  <si>
    <t>负债总计</t>
  </si>
  <si>
    <t>普通股</t>
  </si>
  <si>
    <t>留存收益</t>
  </si>
  <si>
    <t>股东权益总计</t>
  </si>
  <si>
    <t>负债及股东权益总计</t>
  </si>
  <si>
    <t>关键假设</t>
  </si>
  <si>
    <t>假设</t>
  </si>
  <si>
    <t>数值</t>
  </si>
  <si>
    <t>有效税率</t>
  </si>
  <si>
    <t>计划收入增长率（同比）</t>
  </si>
  <si>
    <t>平均外汇汇率（EUR/USD）</t>
  </si>
  <si>
    <t>所有外币交易均按月平均汇率折算。请勿翻译科目代码或公司法定名称。</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</si>
</sst>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7">
    <numFmt numFmtId="164" formatCode="General"/>
    <numFmt numFmtId="165" formatCode="\$#,##0_);&quot;($&quot;#,##0\)"/>
    <numFmt numFmtId="166" formatCode="#,##0_);\(#,##0\)"/>
    <numFmt numFmtId="167" formatCode="0.0%_);\(0.0%\)"/>
    <numFmt numFmtId="168" formatCode="#,##0"/>
    <numFmt numFmtId="169" formatCode="0%"/>
    <numFmt numFmtId="170" formatCode="0.00"/>
  </numFmts>
  <fonts count="17">
    <font>
      <name val="Calibri"/>
      <charset val="1"/>
      <family val="2"/>
      <color theme="1"/>
      <sz val="11"/>
    </font>
    <font>
      <name val="Arial"/>
      <family val="0"/>
      <sz val="10"/>
    </font>
    <font>
      <name val="Arial"/>
      <family val="0"/>
      <sz val="10"/>
    </font>
    <font>
      <name val="Arial"/>
      <family val="0"/>
      <sz val="10"/>
    </font>
    <font>
      <name val="Arial"/>
      <charset val="1"/>
      <family val="0"/>
      <b val="1"/>
      <color rgb="FF1A1A2E"/>
      <sz val="15"/>
    </font>
    <font>
      <name val="Arial"/>
      <charset val="1"/>
      <family val="0"/>
      <b val="1"/>
      <color rgb="FF595959"/>
      <sz val="10"/>
    </font>
    <font>
      <name val="Arial"/>
      <charset val="1"/>
      <family val="0"/>
      <i val="1"/>
      <color rgb="FF595959"/>
      <sz val="9"/>
    </font>
    <font>
      <name val="Arial"/>
      <charset val="1"/>
      <family val="0"/>
      <b val="1"/>
      <color rgb="FF1A1A2E"/>
      <sz val="10"/>
    </font>
    <font>
      <name val="Arial"/>
      <charset val="1"/>
      <family val="0"/>
      <color rgb="FF1A1A2E"/>
      <sz val="10"/>
    </font>
    <font>
      <name val="Arial"/>
      <charset val="1"/>
      <family val="0"/>
      <i val="1"/>
      <color rgb="FF595959"/>
      <sz val="8.5"/>
    </font>
    <font>
      <name val="Arial"/>
      <family val="2"/>
      <sz val="10"/>
    </font>
    <font>
      <name val="Calibri"/>
      <family val="2"/>
      <b val="1"/>
      <color rgb="FF000000"/>
      <sz val="18"/>
    </font>
    <font>
      <name val="Calibri"/>
      <family val="2"/>
      <color rgb="FF000000"/>
      <sz val="10"/>
    </font>
    <font>
      <name val="Calibri"/>
      <family val="2"/>
      <b val="1"/>
      <color rgb="FF000000"/>
      <sz val="10"/>
    </font>
    <font>
      <name val="Arial"/>
      <charset val="1"/>
      <family val="0"/>
      <color rgb="FF1A1A2E"/>
      <sz val="9.5"/>
    </font>
    <font>
      <name val="Arial"/>
      <charset val="1"/>
      <family val="0"/>
      <color rgb="FF595959"/>
      <sz val="10"/>
    </font>
    <font>
      <name val="Arial"/>
      <charset val="1"/>
      <family val="0"/>
      <b val="1"/>
      <color rgb="FF1A1A2E"/>
      <sz val="13"/>
    </font>
  </fonts>
  <fills count="2">
    <fill>
      <patternFill patternType="none"/>
    </fill>
    <fill>
      <patternFill patternType="gray125"/>
    </fill>
  </fills>
  <borders count="5">
    <border>
      <left/>
      <right/>
      <top/>
      <bottom/>
      <diagonal/>
    </border>
    <border>
      <left/>
      <right/>
      <top/>
      <bottom style="thin"/>
      <diagonal/>
    </border>
    <border>
      <left/>
      <right/>
      <top style="thin"/>
      <bottom/>
      <diagonal/>
    </border>
    <border>
      <left/>
      <right/>
      <top style="thin"/>
      <bottom style="double"/>
      <diagonal/>
    </border>
    <border>
      <left/>
      <right/>
      <top/>
      <bottom style="thin">
        <color rgb="FFD9D9D9"/>
      </bottom>
      <diagonal/>
    </border>
  </borders>
  <cellStyleXfs count="20">
    <xf numFmtId="164" fontId="0" fillId="0" borderId="0" applyFont="true" applyBorder="true" applyAlignment="true" applyProtection="true">
      <alignment horizontal="general" vertical="bottom"/>
      <protection hidden="false" locked="tru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2">
    <xf numFmtId="164" fontId="0" fillId="0" borderId="0" xfId="0" applyFont="false" applyBorder="false" applyAlignment="false" applyProtection="false">
      <alignment horizontal="general" vertical="bottom"/>
      <protection hidden="false" locked="true"/>
    </xf>
    <xf numFmtId="164" fontId="0" fillId="0" borderId="0" xfId="0" applyFont="false" applyBorder="false" applyAlignment="true" applyProtection="false">
      <alignment horizontal="general" vertical="bottom"/>
      <protection hidden="false" locked="true"/>
    </xf>
    <xf numFmtId="164" fontId="4" fillId="0" borderId="0" xfId="0" applyFont="true" applyBorder="false" applyAlignment="true" applyProtection="false">
      <alignment horizontal="general" vertical="bottom"/>
      <protection hidden="false" locked="true"/>
    </xf>
    <xf numFmtId="164" fontId="5" fillId="0" borderId="0" xfId="0" applyFont="true" applyBorder="false" applyAlignment="true" applyProtection="false">
      <alignment horizontal="general" vertical="bottom"/>
      <protection hidden="false" locked="true"/>
    </xf>
    <xf numFmtId="164" fontId="6" fillId="0" borderId="0" xfId="0" applyFont="true" applyBorder="false" applyAlignment="true" applyProtection="false">
      <alignment horizontal="general" vertical="bottom"/>
      <protection hidden="false" locked="true"/>
    </xf>
    <xf numFmtId="164" fontId="7" fillId="0" borderId="1" xfId="0" applyFont="true" applyBorder="true" applyAlignment="true" applyProtection="false">
      <alignment horizontal="left" vertical="center"/>
      <protection hidden="false" locked="true"/>
    </xf>
    <xf numFmtId="164" fontId="7" fillId="0" borderId="1" xfId="0" applyFont="true" applyBorder="true" applyAlignment="true" applyProtection="false">
      <alignment horizontal="right" vertical="center"/>
      <protection hidden="false" locked="true"/>
    </xf>
    <xf numFmtId="164" fontId="8" fillId="0" borderId="0" xfId="0" applyFont="true" applyBorder="false" applyAlignment="true" applyProtection="false">
      <alignment horizontal="left" indent="1" vertical="center"/>
      <protection hidden="false" locked="true"/>
    </xf>
    <xf numFmtId="165" fontId="8" fillId="0" borderId="0" xfId="0" applyFont="true" applyBorder="false" applyAlignment="true" applyProtection="false">
      <alignment horizontal="right" vertical="center"/>
      <protection hidden="false" locked="true"/>
    </xf>
    <xf numFmtId="166" fontId="8" fillId="0" borderId="0" xfId="0" applyFont="true" applyBorder="false" applyAlignment="true" applyProtection="false">
      <alignment horizontal="right" vertical="center"/>
      <protection hidden="false" locked="true"/>
    </xf>
    <xf numFmtId="164" fontId="7" fillId="0" borderId="2" xfId="0" applyFont="true" applyBorder="true" applyAlignment="true" applyProtection="false">
      <alignment horizontal="left" indent="1" vertical="center"/>
      <protection hidden="false" locked="true"/>
    </xf>
    <xf numFmtId="166" fontId="7" fillId="0" borderId="2" xfId="0" applyFont="true" applyBorder="true" applyAlignment="true" applyProtection="false">
      <alignment horizontal="right" vertical="center"/>
      <protection hidden="false" locked="true"/>
    </xf>
    <xf numFmtId="167" fontId="8" fillId="0" borderId="0" xfId="0" applyFont="true" applyBorder="false" applyAlignment="true" applyProtection="false">
      <alignment horizontal="right" vertical="center"/>
      <protection hidden="false" locked="true"/>
    </xf>
    <xf numFmtId="164" fontId="7" fillId="0" borderId="0" xfId="0" applyFont="true" applyBorder="false" applyAlignment="true" applyProtection="false">
      <alignment horizontal="general" vertical="bottom"/>
      <protection hidden="false" locked="true"/>
    </xf>
    <xf numFmtId="164" fontId="8" fillId="0" borderId="0" xfId="0" applyFont="true" applyBorder="false" applyAlignment="true" applyProtection="false">
      <alignment horizontal="left" indent="2" vertical="center"/>
      <protection hidden="false" locked="true"/>
    </xf>
    <xf numFmtId="164" fontId="7" fillId="0" borderId="0" xfId="0" applyFont="true" applyBorder="false" applyAlignment="true" applyProtection="false">
      <alignment horizontal="left" indent="1" vertical="center"/>
      <protection hidden="false" locked="true"/>
    </xf>
    <xf numFmtId="166" fontId="7" fillId="0" borderId="0" xfId="0" applyFont="true" applyBorder="false" applyAlignment="true" applyProtection="false">
      <alignment horizontal="right" vertical="center"/>
      <protection hidden="false" locked="true"/>
    </xf>
    <xf numFmtId="164" fontId="7" fillId="0" borderId="3" xfId="0" applyFont="true" applyBorder="true" applyAlignment="true" applyProtection="false">
      <alignment horizontal="left" indent="1" vertical="center"/>
      <protection hidden="false" locked="true"/>
    </xf>
    <xf numFmtId="165" fontId="7" fillId="0" borderId="3" xfId="0" applyFont="true" applyBorder="true" applyAlignment="true" applyProtection="false">
      <alignment horizontal="right" vertical="center"/>
      <protection hidden="false" locked="true"/>
    </xf>
    <xf numFmtId="164" fontId="9" fillId="0" borderId="0" xfId="0" applyFont="true" applyBorder="true" applyAlignment="true" applyProtection="false">
      <alignment horizontal="left" vertical="top" wrapText="true"/>
      <protection hidden="false" locked="true"/>
    </xf>
    <xf numFmtId="164" fontId="7" fillId="0" borderId="1" xfId="0" applyFont="true" applyBorder="true" applyAlignment="false" applyProtection="false">
      <alignment horizontal="general" vertical="bottom"/>
      <protection hidden="false" locked="true"/>
    </xf>
    <xf numFmtId="164" fontId="0" fillId="0" borderId="1" xfId="0" applyFont="false" applyBorder="true" applyAlignment="false" applyProtection="false">
      <alignment horizontal="general" vertical="bottom"/>
      <protection hidden="false" locked="true"/>
    </xf>
    <xf numFmtId="164" fontId="7" fillId="0" borderId="0" xfId="0" applyFont="true" applyBorder="false" applyAlignment="true" applyProtection="false">
      <alignment horizontal="left" vertical="center"/>
      <protection hidden="false" locked="true"/>
    </xf>
    <xf numFmtId="164" fontId="14" fillId="0" borderId="4" xfId="0" applyFont="true" applyBorder="true" applyAlignment="false" applyProtection="false">
      <alignment horizontal="general" vertical="bottom"/>
      <protection hidden="false" locked="true"/>
    </xf>
    <xf numFmtId="168" fontId="14" fillId="0" borderId="4" xfId="0" applyFont="true" applyBorder="true" applyAlignment="true" applyProtection="false">
      <alignment horizontal="right" vertical="center"/>
      <protection hidden="false" locked="true"/>
    </xf>
    <xf numFmtId="167" fontId="15" fillId="0" borderId="0" xfId="0" applyFont="true" applyBorder="false" applyAlignment="true" applyProtection="false">
      <alignment horizontal="right" vertical="center"/>
      <protection hidden="false" locked="true"/>
    </xf>
    <xf numFmtId="167" fontId="15" fillId="0" borderId="2" xfId="0" applyFont="true" applyBorder="true" applyAlignment="true" applyProtection="false">
      <alignment horizontal="right" vertical="center"/>
      <protection hidden="false" locked="true"/>
    </xf>
    <xf numFmtId="167" fontId="15" fillId="0" borderId="3" xfId="0" applyFont="true" applyBorder="true" applyAlignment="true" applyProtection="false">
      <alignment horizontal="right" vertical="center"/>
      <protection hidden="false" locked="true"/>
    </xf>
    <xf numFmtId="164" fontId="16" fillId="0" borderId="0" xfId="0" applyFont="true" applyBorder="false" applyAlignment="true" applyProtection="false">
      <alignment horizontal="general" vertical="bottom"/>
      <protection hidden="false" locked="true"/>
    </xf>
    <xf numFmtId="164" fontId="8" fillId="0" borderId="4" xfId="0" applyFont="true" applyBorder="true" applyAlignment="true" applyProtection="false">
      <alignment horizontal="general" vertical="bottom"/>
      <protection hidden="false" locked="true"/>
    </xf>
    <xf numFmtId="167" fontId="8" fillId="0" borderId="4" xfId="0" applyFont="true" applyBorder="true" applyAlignment="true" applyProtection="false">
      <alignment horizontal="right" vertical="center"/>
      <protection hidden="false" locked="true"/>
    </xf>
    <xf numFmtId="170" fontId="8" fillId="0" borderId="4" xfId="0" applyFont="true" applyBorder="true" applyAlignment="true" applyProtection="false">
      <alignment horizontal="right" vertical="center"/>
      <protection hidden="false" locked="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3B3B3"/>
      <rgbColor rgb="FF4F81BD"/>
      <rgbColor rgb="FF9999FF"/>
      <rgbColor rgb="FFC0504D"/>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BBB59"/>
      <rgbColor rgb="FFFFCC00"/>
      <rgbColor rgb="FFFF9900"/>
      <rgbColor rgb="FFFF6600"/>
      <rgbColor rgb="FF8064A2"/>
      <rgbColor rgb="FF969696"/>
      <rgbColor rgb="FF003366"/>
      <rgbColor rgb="FF339966"/>
      <rgbColor rgb="FF003300"/>
      <rgbColor rgb="FF333300"/>
      <rgbColor rgb="FF993300"/>
      <rgbColor rgb="FF595959"/>
      <rgbColor rgb="FF1F4E79"/>
      <rgbColor rgb="FF1A1A2E"/>
    </indexedColors>
  </colors>
</styleSheet>
</file>

<file path=xl/_rels/workbook.xml.rels><?xml version="1.0" encoding="UTF-8"?>
<Relationships xmlns="http://schemas.openxmlformats.org/package/2006/relationships"><Relationship Id="rId1" Target="theme/theme1.xml" Type="http://schemas.openxmlformats.org/officeDocument/2006/relationships/theme"></Relationship><Relationship Id="rId2" Target="styles.xml" Type="http://schemas.openxmlformats.org/officeDocument/2006/relationships/styles"></Relationship><Relationship Id="rId3" Target="worksheets/sheet1.xml" Type="http://schemas.openxmlformats.org/officeDocument/2006/relationships/worksheet"></Relationship><Relationship Id="rId4" Target="worksheets/sheet2.xml" Type="http://schemas.openxmlformats.org/officeDocument/2006/relationships/worksheet"></Relationship><Relationship Id="rId5" Target="worksheets/sheet3.xml" Type="http://schemas.openxmlformats.org/officeDocument/2006/relationships/worksheet"></Relationship><Relationship Id="rId6" Target="/xl/sharedStrings.xml" Type="http://schemas.openxmlformats.org/officeDocument/2006/relationships/sharedStrings"></Relationship></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2025财年季度总收入</a:t>
            </a:r>
          </a:p>
        </c:rich>
      </c:tx>
      <c:overlay val="0"/>
      <c:spPr>
        <a:noFill/>
        <a:ln w="0">
          <a:noFill/>
        </a:ln>
      </c:spPr>
    </c:title>
    <c:autoTitleDeleted val="0"/>
    <c:plotArea>
      <c:barChart>
        <c:barDir val="col"/>
        <c:grouping val="clustered"/>
        <c:varyColors val="0"/>
        <c:ser>
          <c:idx val="0"/>
          <c:order val="0"/>
          <c:tx>
            <c:strRef>
              <c:f>'Income Statement'!B9</c:f>
              <c:strCache>
                <c:ptCount val="1"/>
                <c:pt idx="0">
                  <c:v>Total revenue</c:v>
                </c:pt>
              </c:strCache>
            </c:strRef>
          </c:tx>
          <c:spPr>
            <a:solidFill>
              <a:srgbClr val="1f4e79"/>
            </a:solidFill>
            <a:ln w="0">
              <a:noFill/>
            </a:ln>
          </c:spPr>
          <c:invertIfNegative val="0"/>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'Income Statement'!$C$6:$F$6</c:f>
              <c:strCache>
                <c:ptCount val="4"/>
                <c:pt idx="0">
                  <c:v>Q1</c:v>
                </c:pt>
                <c:pt idx="1">
                  <c:v>Q2</c:v>
                </c:pt>
                <c:pt idx="2">
                  <c:v>Q3</c:v>
                </c:pt>
                <c:pt idx="3">
                  <c:v>Q4</c:v>
                </c:pt>
              </c:strCache>
            </c:strRef>
          </c:cat>
          <c:val>
            <c:numRef>
              <c:f>'Income Statement'!$C$9:$F$9</c:f>
              <c:numCache>
                <c:formatCode>#,##0_);\(#,##0\)</c:formatCode>
                <c:ptCount val="4"/>
                <c:pt idx="0">
                  <c:v>5730</c:v>
                </c:pt>
                <c:pt idx="1">
                  <c:v>6095</c:v>
                </c:pt>
                <c:pt idx="2">
                  <c:v>6430</c:v>
                </c:pt>
                <c:pt idx="3">
                  <c:v>7260</c:v>
                </c:pt>
              </c:numCache>
            </c:numRef>
          </c:val>
        </c:ser>
        <c:gapWidth val="60"/>
        <c:overlap val="0"/>
        <c:axId val="11542146"/>
        <c:axId val="52108251"/>
      </c:barChart>
      <c:catAx>
        <c:axId val="11542146"/>
        <c:scaling>
          <c:orientation val="minMax"/>
        </c:scaling>
        <c:delete val="0"/>
        <c:axPos val="b"/>
        <c:title>
          <c:tx>
            <c:rich>
              <a:bodyPr rot="0"/>
              <a:lstStyle/>
              <a:p>
                <a:pPr>
                  <a:defRPr b="1" sz="1000" spc="-1" strike="noStrike">
                    <a:solidFill>
                      <a:srgbClr val="000000"/>
                    </a:solidFill>
                    <a:latin typeface="Calibri"/>
                  </a:defRPr>
                </a:pPr>
                <a:r>
                  <a:rPr b="1" sz="1000" spc="-1" strike="noStrike">
                    <a:solidFill>
                      <a:srgbClr val="000000"/>
                    </a:solidFill>
                    <a:latin typeface="Calibri"/>
                  </a:rPr>
                  <a:t>季度</a:t>
                </a:r>
              </a:p>
            </c:rich>
          </c:tx>
          <c:overlay val="0"/>
          <c:spPr>
            <a:noFill/>
            <a:ln w="0">
              <a:noFill/>
            </a:ln>
          </c:spPr>
        </c:title>
        <c:numFmt formatCode="General" sourceLinked="1"/>
        <c:majorTickMark val="none"/>
        <c:minorTickMark val="none"/>
        <c:tickLblPos val="nextTo"/>
        <c:spPr>
          <a:ln w="0">
            <a:solidFill>
              <a:srgbClr val="b3b3b3"/>
            </a:solidFill>
          </a:ln>
        </c:spPr>
        <c:txPr>
          <a:bodyPr/>
          <a:lstStyle/>
          <a:p>
            <a:pPr>
              <a:defRPr b="0" sz="1000" spc="-1" strike="noStrike">
                <a:solidFill>
                  <a:srgbClr val="000000"/>
                </a:solidFill>
                <a:latin typeface="Calibri"/>
              </a:defRPr>
            </a:pPr>
          </a:p>
        </c:txPr>
        <c:crossAx val="52108251"/>
        <c:crosses val="autoZero"/>
        <c:auto val="1"/>
        <c:lblAlgn val="ctr"/>
        <c:lblOffset val="100"/>
        <c:noMultiLvlLbl val="0"/>
      </c:catAx>
      <c:valAx>
        <c:axId val="52108251"/>
        <c:scaling>
          <c:orientation val="minMax"/>
        </c:scaling>
        <c:delete val="0"/>
        <c:axPos val="l"/>
        <c:majorGridlines>
          <c:spPr>
            <a:ln w="0">
              <a:solidFill>
                <a:srgbClr val="b3b3b3"/>
              </a:solidFill>
            </a:ln>
          </c:spPr>
        </c:majorGridlines>
        <c:title>
          <c:tx>
            <c:rich>
              <a:bodyPr rot="-5400000"/>
              <a:lstStyle/>
              <a:p>
                <a:pPr>
                  <a:defRPr b="1" sz="1000" spc="-1" strike="noStrike">
                    <a:solidFill>
                      <a:srgbClr val="000000"/>
                    </a:solidFill>
                    <a:latin typeface="Calibri"/>
                  </a:defRPr>
                </a:pPr>
                <a:r>
                  <a:rPr b="1" sz="1000" spc="-1" strike="noStrike">
                    <a:solidFill>
                      <a:srgbClr val="000000"/>
                    </a:solidFill>
                    <a:latin typeface="Calibri"/>
                  </a:rPr>
                  <a:t>千美元</a:t>
                </a:r>
              </a:p>
            </c:rich>
          </c:tx>
          <c:overlay val="0"/>
          <c:spPr>
            <a:noFill/>
            <a:ln w="0">
              <a:noFill/>
            </a:ln>
          </c:spPr>
        </c:title>
        <c:numFmt formatCode="#,##0" sourceLinked="0"/>
        <c:majorTickMark val="none"/>
        <c:minorTickMark val="none"/>
        <c:tickLblPos val="nextTo"/>
        <c:spPr>
          <a:ln w="0">
            <a:solidFill>
              <a:srgbClr val="b3b3b3"/>
            </a:solidFill>
          </a:ln>
        </c:spPr>
        <c:txPr>
          <a:bodyPr/>
          <a:lstStyle/>
          <a:p>
            <a:pPr>
              <a:defRPr b="0" sz="1000" spc="-1" strike="noStrike">
                <a:solidFill>
                  <a:srgbClr val="000000"/>
                </a:solidFill>
                <a:latin typeface="Calibri"/>
              </a:defRPr>
            </a:pPr>
          </a:p>
        </c:txPr>
        <c:crossAx val="11542146"/>
        <c:crosses val="autoZero"/>
        <c:crossBetween val="between"/>
      </c:valAx>
      <c:spPr>
        <a:noFill/>
        <a:ln w="0">
          <a:noFill/>
        </a:ln>
      </c:spPr>
    </c:plotArea>
    <c:plotVisOnly val="1"/>
    <c:dispBlanksAs val="gap"/>
  </c:chart>
  <c:spPr>
    <a:solidFill>
      <a:srgbClr val="ffffff"/>
    </a:solidFill>
    <a:ln w="9360">
      <a:solidFill>
        <a:srgbClr val="d9d9d9"/>
      </a:solidFill>
      <a:round/>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毛利率趋势</a:t>
            </a:r>
          </a:p>
        </c:rich>
      </c:tx>
      <c:overlay val="0"/>
      <c:spPr>
        <a:noFill/>
        <a:ln w="0">
          <a:noFill/>
        </a:ln>
      </c:spPr>
    </c:title>
    <c:autoTitleDeleted val="0"/>
    <c:plotArea>
      <c:lineChart>
        <c:grouping val="standard"/>
        <c:varyColors val="0"/>
        <c:ser>
          <c:idx val="0"/>
          <c:order val="0"/>
          <c:tx>
            <c:strRef>
              <c:f>'Income Statement'!B12</c:f>
              <c:strCache>
                <c:ptCount val="1"/>
                <c:pt idx="0">
                  <c:v>Gross margin</c:v>
                </c:pt>
              </c:strCache>
            </c:strRef>
          </c:tx>
          <c:spPr>
            <a:solidFill>
              <a:srgbClr val="1f4e79"/>
            </a:solidFill>
            <a:ln w="28440">
              <a:solidFill>
                <a:srgbClr val="1f4e79"/>
              </a:solidFill>
              <a:round/>
            </a:ln>
          </c:spPr>
          <c:marker>
            <c:symbol val="none"/>
          </c:marker>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'Income Statement'!$C$6:$F$6</c:f>
              <c:strCache>
                <c:ptCount val="4"/>
                <c:pt idx="0">
                  <c:v>Q1</c:v>
                </c:pt>
                <c:pt idx="1">
                  <c:v>Q2</c:v>
                </c:pt>
                <c:pt idx="2">
                  <c:v>Q3</c:v>
                </c:pt>
                <c:pt idx="3">
                  <c:v>Q4</c:v>
                </c:pt>
              </c:strCache>
            </c:strRef>
          </c:cat>
          <c:val>
            <c:numRef>
              <c:f>'Income Statement'!$C$12:$F$12</c:f>
              <c:numCache>
                <c:formatCode>0.0%_);\(0.0%\)</c:formatCode>
                <c:ptCount val="4"/>
                <c:pt idx="0">
                  <c:v>0.537521815008726</c:v>
                </c:pt>
                <c:pt idx="1">
                  <c:v>0.542247744052502</c:v>
                </c:pt>
                <c:pt idx="2">
                  <c:v>0.548989113530327</c:v>
                </c:pt>
                <c:pt idx="3">
                  <c:v>0.553719008264463</c:v>
                </c:pt>
              </c:numCache>
            </c:numRef>
          </c:val>
          <c:smooth val="0"/>
        </c:ser>
        <c:hiLowLines>
          <c:spPr>
            <a:ln w="0">
              <a:noFill/>
            </a:ln>
          </c:spPr>
        </c:hiLowLines>
        <c:marker val="0"/>
        <c:axId val="88975637"/>
        <c:axId val="42567370"/>
      </c:lineChart>
      <c:catAx>
        <c:axId val="88975637"/>
        <c:scaling>
          <c:orientation val="minMax"/>
        </c:scaling>
        <c:delete val="0"/>
        <c:axPos val="b"/>
        <c:title>
          <c:tx>
            <c:rich>
              <a:bodyPr rot="0"/>
              <a:lstStyle/>
              <a:p>
                <a:pPr>
                  <a:defRPr b="1" sz="1000" spc="-1" strike="noStrike">
                    <a:solidFill>
                      <a:srgbClr val="000000"/>
                    </a:solidFill>
                    <a:latin typeface="Calibri"/>
                  </a:defRPr>
                </a:pPr>
                <a:r>
                  <a:rPr b="1" sz="1000" spc="-1" strike="noStrike">
                    <a:solidFill>
                      <a:srgbClr val="000000"/>
                    </a:solidFill>
                    <a:latin typeface="Calibri"/>
                  </a:rPr>
                  <a:t>季度</a:t>
                </a:r>
              </a:p>
            </c:rich>
          </c:tx>
          <c:overlay val="0"/>
          <c:spPr>
            <a:noFill/>
            <a:ln w="0">
              <a:noFill/>
            </a:ln>
          </c:spPr>
        </c:title>
        <c:numFmt formatCode="General" sourceLinked="1"/>
        <c:majorTickMark val="none"/>
        <c:minorTickMark val="none"/>
        <c:tickLblPos val="nextTo"/>
        <c:spPr>
          <a:ln w="0">
            <a:solidFill>
              <a:srgbClr val="b3b3b3"/>
            </a:solidFill>
          </a:ln>
        </c:spPr>
        <c:txPr>
          <a:bodyPr/>
          <a:lstStyle/>
          <a:p>
            <a:pPr>
              <a:defRPr b="0" sz="1000" spc="-1" strike="noStrike">
                <a:solidFill>
                  <a:srgbClr val="000000"/>
                </a:solidFill>
                <a:latin typeface="Calibri"/>
              </a:defRPr>
            </a:pPr>
          </a:p>
        </c:txPr>
        <c:crossAx val="42567370"/>
        <c:crosses val="autoZero"/>
        <c:auto val="1"/>
        <c:lblAlgn val="ctr"/>
        <c:lblOffset val="100"/>
        <c:noMultiLvlLbl val="0"/>
      </c:catAx>
      <c:valAx>
        <c:axId val="42567370"/>
        <c:scaling>
          <c:orientation val="minMax"/>
        </c:scaling>
        <c:delete val="0"/>
        <c:axPos val="l"/>
        <c:majorGridlines>
          <c:spPr>
            <a:ln w="0">
              <a:solidFill>
                <a:srgbClr val="b3b3b3"/>
              </a:solidFill>
            </a:ln>
          </c:spPr>
        </c:majorGridlines>
        <c:title>
          <c:tx>
            <c:rich>
              <a:bodyPr rot="-5400000"/>
              <a:lstStyle/>
              <a:p>
                <a:pPr>
                  <a:defRPr b="1" sz="1000" spc="-1" strike="noStrike">
                    <a:solidFill>
                      <a:srgbClr val="000000"/>
                    </a:solidFill>
                    <a:latin typeface="Calibri"/>
                  </a:defRPr>
                </a:pPr>
                <a:r>
                  <a:rPr b="1" sz="1000" spc="-1" strike="noStrike">
                    <a:solidFill>
                      <a:srgbClr val="000000"/>
                    </a:solidFill>
                    <a:latin typeface="Calibri"/>
                  </a:rPr>
                  <a:t>毛利率（%）</a:t>
                </a:r>
              </a:p>
            </c:rich>
          </c:tx>
          <c:overlay val="0"/>
          <c:spPr>
            <a:noFill/>
            <a:ln w="0">
              <a:noFill/>
            </a:ln>
          </c:spPr>
        </c:title>
        <c:numFmt formatCode="0%" sourceLinked="0"/>
        <c:majorTickMark val="none"/>
        <c:minorTickMark val="none"/>
        <c:tickLblPos val="nextTo"/>
        <c:spPr>
          <a:ln w="0">
            <a:solidFill>
              <a:srgbClr val="b3b3b3"/>
            </a:solidFill>
          </a:ln>
        </c:spPr>
        <c:txPr>
          <a:bodyPr/>
          <a:lstStyle/>
          <a:p>
            <a:pPr>
              <a:defRPr b="0" sz="1000" spc="-1" strike="noStrike">
                <a:solidFill>
                  <a:srgbClr val="000000"/>
                </a:solidFill>
                <a:latin typeface="Calibri"/>
              </a:defRPr>
            </a:pPr>
          </a:p>
        </c:txPr>
        <c:crossAx val="88975637"/>
        <c:crosses val="autoZero"/>
        <c:crossBetween val="between"/>
      </c:valAx>
      <c:spPr>
        <a:noFill/>
        <a:ln w="0">
          <a:noFill/>
        </a:ln>
      </c:spPr>
    </c:plotArea>
    <c:plotVisOnly val="1"/>
    <c:dispBlanksAs val="gap"/>
  </c:chart>
  <c:spPr>
    <a:solidFill>
      <a:srgbClr val="ffffff"/>
    </a:solidFill>
    <a:ln w="9360">
      <a:solidFill>
        <a:srgbClr val="d9d9d9"/>
      </a:solidFill>
      <a:round/>
    </a:ln>
  </c:spPr>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资产构成 — 2025年12月31日</a:t>
            </a:r>
          </a:p>
        </c:rich>
      </c:tx>
      <c:overlay val="0"/>
      <c:spPr>
        <a:noFill/>
        <a:ln w="0">
          <a:noFill/>
        </a:ln>
      </c:spPr>
    </c:title>
    <c:autoTitleDeleted val="0"/>
    <c:plotArea>
      <c:pieChart>
        <c:varyColors val="1"/>
        <c:ser>
          <c:idx val="0"/>
          <c:order val="0"/>
          <c:tx>
            <c:strRef>
              <c:f>'Balance Sheet'!G6</c:f>
              <c:strCache>
                <c:ptCount val="1"/>
                <c:pt idx="0">
                  <c:v/>
                </c:pt>
              </c:strCache>
            </c:strRef>
          </c:tx>
          <c:spPr>
            <a:solidFill>
              <a:srgbClr val="4f81bd"/>
            </a:solidFill>
            <a:ln w="0">
              <a:noFill/>
            </a:ln>
          </c:spPr>
          <c:explosion val="0"/>
          <c:dPt>
            <c:idx val="0"/>
            <c:spPr>
              <a:solidFill>
                <a:srgbClr val="4f81bd"/>
              </a:solidFill>
              <a:ln w="0">
                <a:noFill/>
              </a:ln>
            </c:spPr>
          </c:dPt>
          <c:dPt>
            <c:idx val="1"/>
            <c:spPr>
              <a:solidFill>
                <a:srgbClr val="c0504d"/>
              </a:solidFill>
              <a:ln w="0">
                <a:noFill/>
              </a:ln>
            </c:spPr>
          </c:dPt>
          <c:dPt>
            <c:idx val="2"/>
            <c:spPr>
              <a:solidFill>
                <a:srgbClr val="9bbb59"/>
              </a:solidFill>
              <a:ln w="0">
                <a:noFill/>
              </a:ln>
            </c:spPr>
          </c:dPt>
          <c:dPt>
            <c:idx val="3"/>
            <c:spPr>
              <a:solidFill>
                <a:srgbClr val="8064a2"/>
              </a:solidFill>
              <a:ln w="0">
                <a:noFill/>
              </a:ln>
            </c:spPr>
          </c:dPt>
          <c:dPt>
            <c:idx val="4"/>
            <c:spPr>
              <a:solidFill>
                <a:srgbClr val="4bacc6"/>
              </a:solidFill>
              <a:ln w="0">
                <a:noFill/>
              </a:ln>
            </c:spPr>
          </c:dPt>
          <c:dLbls>
            <c:dLbl>
              <c:idx val="0"/>
              <c:txPr>
                <a:bodyPr wrap="none"/>
                <a:lstStyle/>
                <a:p>
                  <a:pPr>
                    <a:defRPr b="0" sz="1000" spc="-1" strike="noStrike">
                      <a:latin typeface="Arial"/>
                    </a:defRPr>
                  </a:pPr>
                </a:p>
              </c:txPr>
              <c:showLegendKey val="0"/>
              <c:showVal val="0"/>
              <c:showCatName val="0"/>
              <c:showSerName val="0"/>
              <c:showPercent val="0"/>
              <c:separator> </c:separator>
            </c:dLbl>
            <c:dLbl>
              <c:idx val="1"/>
              <c:txPr>
                <a:bodyPr wrap="none"/>
                <a:lstStyle/>
                <a:p>
                  <a:pPr>
                    <a:defRPr b="0" sz="1000" spc="-1" strike="noStrike">
                      <a:latin typeface="Arial"/>
                    </a:defRPr>
                  </a:pPr>
                </a:p>
              </c:txPr>
              <c:showLegendKey val="0"/>
              <c:showVal val="0"/>
              <c:showCatName val="0"/>
              <c:showSerName val="0"/>
              <c:showPercent val="0"/>
              <c:separator> </c:separator>
            </c:dLbl>
            <c:dLbl>
              <c:idx val="2"/>
              <c:txPr>
                <a:bodyPr wrap="none"/>
                <a:lstStyle/>
                <a:p>
                  <a:pPr>
                    <a:defRPr b="0" sz="1000" spc="-1" strike="noStrike">
                      <a:latin typeface="Arial"/>
                    </a:defRPr>
                  </a:pPr>
                </a:p>
              </c:txPr>
              <c:showLegendKey val="0"/>
              <c:showVal val="0"/>
              <c:showCatName val="0"/>
              <c:showSerName val="0"/>
              <c:showPercent val="0"/>
              <c:separator> </c:separator>
            </c:dLbl>
            <c:dLbl>
              <c:idx val="3"/>
              <c:txPr>
                <a:bodyPr wrap="none"/>
                <a:lstStyle/>
                <a:p>
                  <a:pPr>
                    <a:defRPr b="0" sz="1000" spc="-1" strike="noStrike">
                      <a:latin typeface="Arial"/>
                    </a:defRPr>
                  </a:pPr>
                </a:p>
              </c:txPr>
              <c:showLegendKey val="0"/>
              <c:showVal val="0"/>
              <c:showCatName val="0"/>
              <c:showSerName val="0"/>
              <c:showPercent val="0"/>
              <c:separator> </c:separator>
            </c:dLbl>
            <c:dLbl>
              <c:idx val="4"/>
              <c:txPr>
                <a:bodyPr wrap="none"/>
                <a:lstStyle/>
                <a:p>
                  <a:pPr>
                    <a:defRPr b="0" sz="1000" spc="-1" strike="noStrike">
                      <a:latin typeface="Arial"/>
                    </a:defRPr>
                  </a:pPr>
                </a:p>
              </c:txPr>
              <c:showLegendKey val="0"/>
              <c:showVal val="0"/>
              <c:showCatName val="0"/>
              <c:showSerName val="0"/>
              <c:showPercent val="0"/>
              <c:separator> </c:separator>
            </c:dLbl>
            <c:txPr>
              <a:bodyPr wrap="none"/>
              <a:lstStyle/>
              <a:p>
                <a:pPr>
                  <a:defRPr b="0" sz="1000" spc="-1" strike="noStrike">
                    <a:latin typeface="Arial"/>
                  </a:defRPr>
                </a:pPr>
              </a:p>
            </c:txPr>
            <c:showLegendKey val="0"/>
            <c:showVal val="0"/>
            <c:showCatName val="0"/>
            <c:showSerName val="0"/>
            <c:showPercent val="0"/>
            <c:separator> </c:separator>
            <c:showLeaderLines val="1"/>
          </c:dLbls>
          <c:cat>
            <c:strRef>
              <c:f>'Balance Sheet'!$F$7:$F$11</c:f>
              <c:strCache>
                <c:ptCount val="5"/>
                <c:pt idx="0">
                  <c:v>Cash and cash equivalents</c:v>
                </c:pt>
                <c:pt idx="1">
                  <c:v>Accounts receivable</c:v>
                </c:pt>
                <c:pt idx="2">
                  <c:v>Inventories</c:v>
                </c:pt>
                <c:pt idx="3">
                  <c:v>Property, plant &amp; equipment</c:v>
                </c:pt>
                <c:pt idx="4">
                  <c:v>Intangible assets</c:v>
                </c:pt>
              </c:strCache>
            </c:strRef>
          </c:cat>
          <c:val>
            <c:numRef>
              <c:f>'Balance Sheet'!$G$7:$G$11</c:f>
              <c:numCache>
                <c:formatCode>#,##0</c:formatCode>
                <c:ptCount val="5"/>
                <c:pt idx="0">
                  <c:v>3200</c:v>
                </c:pt>
                <c:pt idx="1">
                  <c:v>2100</c:v>
                </c:pt>
                <c:pt idx="2">
                  <c:v>1850</c:v>
                </c:pt>
                <c:pt idx="3">
                  <c:v>5400</c:v>
                </c:pt>
                <c:pt idx="4">
                  <c:v>950</c:v>
                </c:pt>
              </c:numCache>
            </c:numRef>
          </c:val>
        </c:ser>
        <c:firstSliceAng val="0"/>
      </c:pieChart>
      <c:spPr>
        <a:noFill/>
        <a:ln w="0">
          <a:noFill/>
        </a:ln>
      </c:spPr>
    </c:plotArea>
    <c:legend>
      <c:legendPos val="r"/>
      <c:overlay val="0"/>
      <c:spPr>
        <a:noFill/>
        <a:ln w="0">
          <a:noFill/>
        </a:ln>
      </c:spPr>
      <c:txPr>
        <a:bodyPr/>
        <a:lstStyle/>
        <a:p>
          <a:pPr>
            <a:defRPr b="0" sz="1000" spc="-1" strike="noStrike">
              <a:solidFill>
                <a:srgbClr val="000000"/>
              </a:solidFill>
              <a:latin typeface="Calibri"/>
            </a:defRPr>
          </a:pPr>
        </a:p>
      </c:txPr>
    </c:legend>
    <c:plotVisOnly val="1"/>
    <c:dispBlanksAs val="gap"/>
  </c:chart>
  <c:spPr>
    <a:solidFill>
      <a:srgbClr val="ffffff"/>
    </a:solidFill>
    <a:ln w="9360">
      <a:solidFill>
        <a:srgbClr val="d9d9d9"/>
      </a:solidFill>
      <a:round/>
    </a:ln>
  </c:spPr>
</c:chartSpace>
</file>

<file path=xl/drawings/_rels/drawing1.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image" Target="../media/image1.png"/>
</Relationships>
</file>

<file path=xl/drawings/_rels/drawing2.xml.rels><?xml version="1.0" encoding="UTF-8"?>
<Relationships xmlns="http://schemas.openxmlformats.org/package/2006/relationships"><Relationship Id="rId1" Type="http://schemas.openxmlformats.org/officeDocument/2006/relationships/chart" Target="../charts/chart3.xml"/><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8</xdr:col>
      <xdr:colOff>0</xdr:colOff>
      <xdr:row>5</xdr:row>
      <xdr:rowOff>0</xdr:rowOff>
    </xdr:from>
    <xdr:to>
      <xdr:col>15</xdr:col>
      <xdr:colOff>399240</xdr:colOff>
      <xdr:row>17</xdr:row>
      <xdr:rowOff>43200</xdr:rowOff>
    </xdr:to>
    <xdr:graphicFrame>
      <xdr:nvGraphicFramePr>
        <xdr:cNvPr id="0" name="Chart 1"/>
        <xdr:cNvGraphicFramePr/>
      </xdr:nvGraphicFramePr>
      <xdr:xfrm>
        <a:off x="7203600" y="990720"/>
        <a:ext cx="4679640" cy="25196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0</xdr:colOff>
      <xdr:row>20</xdr:row>
      <xdr:rowOff>0</xdr:rowOff>
    </xdr:from>
    <xdr:to>
      <xdr:col>15</xdr:col>
      <xdr:colOff>399240</xdr:colOff>
      <xdr:row>31</xdr:row>
      <xdr:rowOff>109800</xdr:rowOff>
    </xdr:to>
    <xdr:graphicFrame>
      <xdr:nvGraphicFramePr>
        <xdr:cNvPr id="1" name="Chart 2"/>
        <xdr:cNvGraphicFramePr/>
      </xdr:nvGraphicFramePr>
      <xdr:xfrm>
        <a:off x="7203600" y="4095720"/>
        <a:ext cx="4679640" cy="251964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8</xdr:col>
      <xdr:colOff>0</xdr:colOff>
      <xdr:row>1</xdr:row>
      <xdr:rowOff>0</xdr:rowOff>
    </xdr:from>
    <xdr:to>
      <xdr:col>10</xdr:col>
      <xdr:colOff>396000</xdr:colOff>
      <xdr:row>2</xdr:row>
      <xdr:rowOff>151920</xdr:rowOff>
    </xdr:to>
    <xdr:pic>
      <xdr:nvPicPr>
        <xdr:cNvPr id="2" name="Image 3" descr="Picture"/>
        <xdr:cNvPicPr/>
      </xdr:nvPicPr>
      <xdr:blipFill>
        <a:blip r:embed="rId3"/>
        <a:stretch/>
      </xdr:blipFill>
      <xdr:spPr>
        <a:xfrm>
          <a:off x="7203600" y="190440"/>
          <a:ext cx="1618920" cy="38052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5</xdr:col>
      <xdr:colOff>0</xdr:colOff>
      <xdr:row>13</xdr:row>
      <xdr:rowOff>0</xdr:rowOff>
    </xdr:from>
    <xdr:to>
      <xdr:col>10</xdr:col>
      <xdr:colOff>237240</xdr:colOff>
      <xdr:row>27</xdr:row>
      <xdr:rowOff>182880</xdr:rowOff>
    </xdr:to>
    <xdr:graphicFrame>
      <xdr:nvGraphicFramePr>
        <xdr:cNvPr id="3" name="Chart 1"/>
        <xdr:cNvGraphicFramePr/>
      </xdr:nvGraphicFramePr>
      <xdr:xfrm>
        <a:off x="5474880" y="2647800"/>
        <a:ext cx="4679640" cy="30596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0</xdr:colOff>
      <xdr:row>1</xdr:row>
      <xdr:rowOff>0</xdr:rowOff>
    </xdr:from>
    <xdr:to>
      <xdr:col>5</xdr:col>
      <xdr:colOff>1618920</xdr:colOff>
      <xdr:row>2</xdr:row>
      <xdr:rowOff>151920</xdr:rowOff>
    </xdr:to>
    <xdr:pic>
      <xdr:nvPicPr>
        <xdr:cNvPr id="4" name="Image 2" descr="Picture"/>
        <xdr:cNvPicPr/>
      </xdr:nvPicPr>
      <xdr:blipFill>
        <a:blip r:embed="rId2"/>
        <a:stretch/>
      </xdr:blipFill>
      <xdr:spPr>
        <a:xfrm>
          <a:off x="5474880" y="190440"/>
          <a:ext cx="1618920" cy="380520"/>
        </a:xfrm>
        <a:prstGeom prst="rect">
          <a:avLst/>
        </a:prstGeom>
        <a:ln w="0">
          <a:noFill/>
        </a:ln>
      </xdr:spPr>
    </xdr:pic>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a:ea typeface=""/>
        <a:cs typeface=""/>
      </a:majorFont>
      <a:minorFont>
        <a:latin typeface="Calibri" pitchFamily="0"/>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objectDefaults/>
  <a:extraClrSchemeLst/>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tabColor rgb="FF1F4E79"/>
    <pageSetUpPr/>
  </sheetPr>
  <dimension ref="B2:G22"/>
  <sheetViews>
    <sheetView showGridLines="false" showRowColHeaders="true" showZeros="true" tabSelected="true" showOutlineSymbols="true" defaultGridColor="true" view="normal" topLeftCell="A1" colorId="64" zoomScale="100" zoomScaleNormal="100" zoomScalePageLayoutView="100" workbookViewId="0">
      <pane activePane="bottomRight" state="frozen" topLeftCell="C7" xSplit="2" ySplit="6"/>
      <selection activeCell="A1" activeCellId="0" pane="topLeft" sqref="A1"/>
      <selection activeCell="C1" activeCellId="0" pane="topRight" sqref="C1"/>
      <selection activeCell="A7" activeCellId="0" pane="bottomLeft" sqref="A7"/>
      <selection activeCell="A1" activeCellId="0" pane="bottomRight" sqref="A1"/>
    </sheetView>
  </sheetViews>
  <sheetFormatPr defaultColWidth="8.6796875" defaultRowHeight="15"/>
  <cols>
    <col customWidth="true" max="1" min="1" style="1" width="2"/>
    <col customWidth="true" max="2" min="2" style="1" width="34"/>
    <col customWidth="true" max="7" min="3" style="1" width="11.5"/>
  </cols>
  <sheetData>
    <row r="1"/>
    <row r="2" ht="18" customHeight="true">
      <c r="B2" s="2" t="s">
        <v>56</v>
      </c>
    </row>
    <row r="3" ht="15" customHeight="true">
      <c r="B3" s="3" t="s">
        <v>57</v>
      </c>
    </row>
    <row r="4" ht="15" customHeight="true">
      <c r="B4" s="4" t="s">
        <v>58</v>
      </c>
    </row>
    <row r="5"/>
    <row r="6" ht="15" customHeight="true">
      <c r="B6" s="5"/>
      <c r="C6" s="6" t="s">
        <v>59</v>
      </c>
      <c r="D6" s="6" t="s">
        <v>60</v>
      </c>
      <c r="E6" s="6" t="s">
        <v>61</v>
      </c>
      <c r="F6" s="6" t="s">
        <v>62</v>
      </c>
      <c r="G6" s="6" t="s">
        <v>63</v>
      </c>
    </row>
    <row r="7" ht="16.5" customHeight="true">
      <c r="B7" s="7" t="s">
        <v>64</v>
      </c>
      <c r="C7" s="8" t="n">
        <v>4820</v>
      </c>
      <c r="D7" s="8" t="n">
        <v>5110</v>
      </c>
      <c r="E7" s="8" t="n">
        <v>5390</v>
      </c>
      <c r="F7" s="8" t="n">
        <v>6050</v>
      </c>
      <c r="G7" s="8" t="n">
        <f>SUM(C7:F7)</f>
        <v>21370</v>
      </c>
    </row>
    <row r="8" ht="16.5" customHeight="true">
      <c r="B8" s="7" t="s">
        <v>65</v>
      </c>
      <c r="C8" s="9" t="n">
        <v>910</v>
      </c>
      <c r="D8" s="9" t="n">
        <v>985</v>
      </c>
      <c r="E8" s="9" t="n">
        <v>1040</v>
      </c>
      <c r="F8" s="9" t="n">
        <v>1210</v>
      </c>
      <c r="G8" s="9" t="n">
        <f>SUM(C8:F8)</f>
        <v>4145</v>
      </c>
    </row>
    <row r="9" ht="16.5" customHeight="true">
      <c r="B9" s="10" t="s">
        <v>66</v>
      </c>
      <c r="C9" s="11" t="n">
        <f>SUM(C7:C8)</f>
        <v>5730</v>
      </c>
      <c r="D9" s="11" t="n">
        <f>SUM(D7:D8)</f>
        <v>6095</v>
      </c>
      <c r="E9" s="11" t="n">
        <f>SUM(E7:E8)</f>
        <v>6430</v>
      </c>
      <c r="F9" s="11" t="n">
        <f>SUM(F7:F8)</f>
        <v>7260</v>
      </c>
      <c r="G9" s="11" t="n">
        <f>SUM(G7:G8)</f>
        <v>25515</v>
      </c>
    </row>
    <row r="10" ht="16.5" customHeight="true">
      <c r="B10" s="7" t="s">
        <v>67</v>
      </c>
      <c r="C10" s="9" t="n">
        <v>2650</v>
      </c>
      <c r="D10" s="9" t="n">
        <v>2790</v>
      </c>
      <c r="E10" s="9" t="n">
        <v>2900</v>
      </c>
      <c r="F10" s="9" t="n">
        <v>3240</v>
      </c>
      <c r="G10" s="9" t="n">
        <f>SUM(C10:F10)</f>
        <v>11580</v>
      </c>
    </row>
    <row r="11" ht="16.5" customHeight="true">
      <c r="B11" s="10" t="s">
        <v>68</v>
      </c>
      <c r="C11" s="11" t="n">
        <f>C9-C10</f>
        <v>3080</v>
      </c>
      <c r="D11" s="11" t="n">
        <f>D9-D10</f>
        <v>3305</v>
      </c>
      <c r="E11" s="11" t="n">
        <f>E9-E10</f>
        <v>3530</v>
      </c>
      <c r="F11" s="11" t="n">
        <f>F9-F10</f>
        <v>4020</v>
      </c>
      <c r="G11" s="11" t="n">
        <f>G9-G10</f>
        <v>13935</v>
      </c>
    </row>
    <row r="12" ht="16.5" customHeight="true">
      <c r="B12" s="7" t="s">
        <v>69</v>
      </c>
      <c r="C12" s="12" t="n">
        <f>C11/C9</f>
        <v>0.537521815008726</v>
      </c>
      <c r="D12" s="12" t="n">
        <f>D11/D9</f>
        <v>0.542247744052502</v>
      </c>
      <c r="E12" s="12" t="n">
        <f>E11/E9</f>
        <v>0.548989113530327</v>
      </c>
      <c r="F12" s="12" t="n">
        <f>F11/F9</f>
        <v>0.553719008264463</v>
      </c>
      <c r="G12" s="12" t="n">
        <f>G11/G9</f>
        <v>0.546149323927102</v>
      </c>
    </row>
    <row r="13" ht="15" customHeight="true">
      <c r="B13" s="13" t="s">
        <v>70</v>
      </c>
    </row>
    <row r="14" ht="16.5" customHeight="true">
      <c r="B14" s="14" t="s">
        <v>71</v>
      </c>
      <c r="C14" s="9" t="n">
        <v>620</v>
      </c>
      <c r="D14" s="9" t="n">
        <v>655</v>
      </c>
      <c r="E14" s="9" t="n">
        <v>690</v>
      </c>
      <c r="F14" s="9" t="n">
        <v>760</v>
      </c>
      <c r="G14" s="9" t="n">
        <f>SUM(C14:F14)</f>
        <v>2725</v>
      </c>
    </row>
    <row r="15" ht="16.5" customHeight="true">
      <c r="B15" s="14" t="s">
        <v>72</v>
      </c>
      <c r="C15" s="9" t="n">
        <v>540</v>
      </c>
      <c r="D15" s="9" t="n">
        <v>540</v>
      </c>
      <c r="E15" s="9" t="n">
        <v>565</v>
      </c>
      <c r="F15" s="9" t="n">
        <v>590</v>
      </c>
      <c r="G15" s="9" t="n">
        <f>SUM(C15:F15)</f>
        <v>2235</v>
      </c>
    </row>
    <row r="16" ht="16.5" customHeight="true">
      <c r="B16" s="14" t="s">
        <v>73</v>
      </c>
      <c r="C16" s="9" t="n">
        <v>380</v>
      </c>
      <c r="D16" s="9" t="n">
        <v>385</v>
      </c>
      <c r="E16" s="9" t="n">
        <v>390</v>
      </c>
      <c r="F16" s="9" t="n">
        <v>410</v>
      </c>
      <c r="G16" s="9" t="n">
        <f>SUM(C16:F16)</f>
        <v>1565</v>
      </c>
    </row>
    <row r="17" ht="16.5" customHeight="true">
      <c r="B17" s="10" t="s">
        <v>74</v>
      </c>
      <c r="C17" s="11" t="n">
        <f>SUM(C14:C16)</f>
        <v>1540</v>
      </c>
      <c r="D17" s="11" t="n">
        <f>SUM(D14:D16)</f>
        <v>1580</v>
      </c>
      <c r="E17" s="11" t="n">
        <f>SUM(E14:E16)</f>
        <v>1645</v>
      </c>
      <c r="F17" s="11" t="n">
        <f>SUM(F14:F16)</f>
        <v>1760</v>
      </c>
      <c r="G17" s="11" t="n">
        <f>SUM(G14:G16)</f>
        <v>6525</v>
      </c>
    </row>
    <row r="18" ht="16.5" customHeight="true">
      <c r="B18" s="15" t="s">
        <v>75</v>
      </c>
      <c r="C18" s="16" t="n">
        <f>C11-C17</f>
        <v>1540</v>
      </c>
      <c r="D18" s="16" t="n">
        <f>D11-D17</f>
        <v>1725</v>
      </c>
      <c r="E18" s="16" t="n">
        <f>E11-E17</f>
        <v>1885</v>
      </c>
      <c r="F18" s="16" t="n">
        <f>F11-F17</f>
        <v>2260</v>
      </c>
      <c r="G18" s="16" t="n">
        <f>G11-G17</f>
        <v>7410</v>
      </c>
    </row>
    <row r="19" ht="16.5" customHeight="true">
      <c r="B19" s="7" t="s">
        <v>76</v>
      </c>
      <c r="C19" s="9" t="n">
        <f>ROUND(C18*Assumptions!$C$6,0)</f>
        <v>385</v>
      </c>
      <c r="D19" s="9" t="n">
        <f>ROUND(D18*Assumptions!$C$6,0)</f>
        <v>431</v>
      </c>
      <c r="E19" s="9" t="n">
        <f>ROUND(E18*Assumptions!$C$6,0)</f>
        <v>471</v>
      </c>
      <c r="F19" s="9" t="n">
        <f>ROUND(F18*Assumptions!$C$6,0)</f>
        <v>565</v>
      </c>
      <c r="G19" s="9" t="n">
        <f>ROUND(G18*Assumptions!$C$6,0)</f>
        <v>1853</v>
      </c>
    </row>
    <row r="20" ht="16.5" customHeight="true">
      <c r="B20" s="17" t="s">
        <v>77</v>
      </c>
      <c r="C20" s="18" t="n">
        <f>C18-C19</f>
        <v>1155</v>
      </c>
      <c r="D20" s="18" t="n">
        <f>D18-D19</f>
        <v>1294</v>
      </c>
      <c r="E20" s="18" t="n">
        <f>E18-E19</f>
        <v>1414</v>
      </c>
      <c r="F20" s="18" t="n">
        <f>F18-F19</f>
        <v>1695</v>
      </c>
      <c r="G20" s="18" t="n">
        <f>G18-G19</f>
        <v>5557</v>
      </c>
    </row>
    <row r="21"/>
    <row r="22" ht="39.75" customHeight="true">
      <c r="B22" s="19" t="s">
        <v>78</v>
      </c>
      <c r="C22" s="19"/>
      <c r="D22" s="19"/>
      <c r="E22" s="19"/>
      <c r="F22" s="19"/>
      <c r="G22" s="19"/>
    </row>
  </sheetData>
  <mergeCells count="1">
    <mergeCell ref="B22:G22"/>
  </mergeCells>
  <printOptions gridLinesSet="true"/>
  <pageMargins left="0.75" right="0.75" top="1" bottom="1" header="0.511811023622047" footer="0.511811023622047"/>
  <pageSetup cellComments="none" copies="1" fitToHeight="1" fitToWidth="1" horizontalDpi="300" orientation="portrait" pageOrder="downThenOver" paperSize="9" scale="100" verticalDpi="300"/>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tabColor rgb="FF1F4E79"/>
    <pageSetUpPr/>
  </sheetPr>
  <dimension ref="B2:G25"/>
  <sheetViews>
    <sheetView showGridLines="false" showRowColHeaders="true" showZeros="true" showOutlineSymbols="true" defaultGridColor="true" view="normal" topLeftCell="A1" colorId="64" zoomScale="100" zoomScaleNormal="100" zoomScalePageLayoutView="100" workbookViewId="0">
      <selection activeCell="A1" activeCellId="0" pane="topLeft" sqref="A1"/>
    </sheetView>
  </sheetViews>
  <sheetFormatPr defaultColWidth="8.6796875" defaultRowHeight="15"/>
  <cols>
    <col customWidth="true" max="1" min="1" style="1" width="2"/>
    <col customWidth="true" max="2" min="2" style="1" width="38"/>
    <col customWidth="true" max="3" min="3" style="1" width="13"/>
    <col customWidth="true" max="4" min="4" style="1" width="16"/>
    <col customWidth="true" max="6" min="6" width="26"/>
    <col customWidth="true" max="7" min="7" width="11"/>
  </cols>
  <sheetData>
    <row r="1"/>
    <row r="2" ht="18" customHeight="true">
      <c r="B2" s="2" t="s">
        <v>56</v>
      </c>
    </row>
    <row r="3" ht="15" customHeight="true">
      <c r="B3" s="3" t="s">
        <v>79</v>
      </c>
    </row>
    <row r="4" ht="15" customHeight="true">
      <c r="B4" s="4" t="s">
        <v>80</v>
      </c>
    </row>
    <row r="5"/>
    <row r="6" ht="15" customHeight="true">
      <c r="B6" s="5"/>
      <c r="C6" s="6" t="s">
        <v>81</v>
      </c>
      <c r="D6" s="6" t="s">
        <v>82</v>
      </c>
      <c r="F6" s="20" t="s">
        <v>83</v>
      </c>
      <c r="G6" s="21"/>
    </row>
    <row r="7" ht="16.5" customHeight="true">
      <c r="B7" s="22" t="s">
        <v>84</v>
      </c>
      <c r="F7" s="23" t="s">
        <v>85</v>
      </c>
      <c r="G7" s="24" t="n">
        <f>C8</f>
        <v>3200</v>
      </c>
    </row>
    <row r="8" ht="16.5" customHeight="true">
      <c r="B8" s="7" t="s">
        <v>85</v>
      </c>
      <c r="C8" s="8" t="n">
        <v>3200</v>
      </c>
      <c r="D8" s="25" t="n">
        <f>C8/$C$14</f>
        <v>0.237037037037037</v>
      </c>
      <c r="F8" s="23" t="s">
        <v>86</v>
      </c>
      <c r="G8" s="24" t="n">
        <f>C9</f>
        <v>2100</v>
      </c>
    </row>
    <row r="9" ht="16.5" customHeight="true">
      <c r="B9" s="7" t="s">
        <v>87</v>
      </c>
      <c r="C9" s="9" t="n">
        <v>2100</v>
      </c>
      <c r="D9" s="25" t="n">
        <f>C9/$C$14</f>
        <v>0.155555555555556</v>
      </c>
      <c r="F9" s="23" t="s">
        <v>88</v>
      </c>
      <c r="G9" s="24" t="n">
        <f>C10</f>
        <v>1850</v>
      </c>
    </row>
    <row r="10" ht="16.5" customHeight="true">
      <c r="B10" s="7" t="s">
        <v>88</v>
      </c>
      <c r="C10" s="9" t="n">
        <v>1850</v>
      </c>
      <c r="D10" s="25" t="n">
        <f>C10/$C$14</f>
        <v>0.137037037037037</v>
      </c>
      <c r="F10" s="23" t="s">
        <v>89</v>
      </c>
      <c r="G10" s="24" t="n">
        <f>C12</f>
        <v>5400</v>
      </c>
    </row>
    <row r="11" ht="16.5" customHeight="true">
      <c r="B11" s="10" t="s">
        <v>90</v>
      </c>
      <c r="C11" s="11" t="n">
        <f>SUM(C8:C10)</f>
        <v>7150</v>
      </c>
      <c r="D11" s="26" t="n">
        <f>C11/$C$14</f>
        <v>0.52962962962963</v>
      </c>
      <c r="F11" s="23" t="s">
        <v>91</v>
      </c>
      <c r="G11" s="24" t="n">
        <f>C13</f>
        <v>950</v>
      </c>
    </row>
    <row r="12" ht="16.5" customHeight="true">
      <c r="B12" s="7" t="s">
        <v>92</v>
      </c>
      <c r="C12" s="9" t="n">
        <v>5400</v>
      </c>
      <c r="D12" s="25" t="n">
        <f>C12/$C$14</f>
        <v>0.4</v>
      </c>
    </row>
    <row r="13" ht="16.5" customHeight="true">
      <c r="B13" s="7" t="s">
        <v>93</v>
      </c>
      <c r="C13" s="9" t="n">
        <v>950</v>
      </c>
      <c r="D13" s="25" t="n">
        <f>C13/$C$14</f>
        <v>0.0703703703703704</v>
      </c>
    </row>
    <row r="14" ht="16.5" customHeight="true">
      <c r="B14" s="17" t="s">
        <v>94</v>
      </c>
      <c r="C14" s="18" t="n">
        <f>C11+C12+C13</f>
        <v>13500</v>
      </c>
      <c r="D14" s="27" t="n">
        <f>C14/$C$14</f>
        <v>1</v>
      </c>
    </row>
    <row r="15"/>
    <row r="16" ht="16.5" customHeight="true">
      <c r="B16" s="22" t="s">
        <v>95</v>
      </c>
    </row>
    <row r="17" ht="16.5" customHeight="true">
      <c r="B17" s="7" t="s">
        <v>96</v>
      </c>
      <c r="C17" s="8" t="n">
        <v>1600</v>
      </c>
      <c r="D17" s="25" t="n">
        <f>C17/$C$14</f>
        <v>0.118518518518519</v>
      </c>
    </row>
    <row r="18" ht="16.5" customHeight="true">
      <c r="B18" s="7" t="s">
        <v>97</v>
      </c>
      <c r="C18" s="9" t="n">
        <v>900</v>
      </c>
      <c r="D18" s="25" t="n">
        <f>C18/$C$14</f>
        <v>0.0666666666666667</v>
      </c>
    </row>
    <row r="19" ht="16.5" customHeight="true">
      <c r="B19" s="10" t="s">
        <v>98</v>
      </c>
      <c r="C19" s="11" t="n">
        <f>SUM(C17:C18)</f>
        <v>2500</v>
      </c>
      <c r="D19" s="26" t="n">
        <f>C19/$C$14</f>
        <v>0.185185185185185</v>
      </c>
    </row>
    <row r="20" ht="16.5" customHeight="true">
      <c r="B20" s="7" t="s">
        <v>99</v>
      </c>
      <c r="C20" s="9" t="n">
        <v>3000</v>
      </c>
      <c r="D20" s="25" t="n">
        <f>C20/$C$14</f>
        <v>0.222222222222222</v>
      </c>
    </row>
    <row r="21" ht="16.5" customHeight="true">
      <c r="B21" s="10" t="s">
        <v>100</v>
      </c>
      <c r="C21" s="11" t="n">
        <f>C19+C20</f>
        <v>5500</v>
      </c>
      <c r="D21" s="26" t="n">
        <f>C21/$C$14</f>
        <v>0.407407407407407</v>
      </c>
    </row>
    <row r="22" ht="16.5" customHeight="true">
      <c r="B22" s="7" t="s">
        <v>101</v>
      </c>
      <c r="C22" s="9" t="n">
        <v>4000</v>
      </c>
      <c r="D22" s="25" t="n">
        <f>C22/$C$14</f>
        <v>0.296296296296296</v>
      </c>
    </row>
    <row r="23" ht="16.5" customHeight="true">
      <c r="B23" s="7" t="s">
        <v>102</v>
      </c>
      <c r="C23" s="9" t="n">
        <v>4000</v>
      </c>
      <c r="D23" s="25" t="n">
        <f>C23/$C$14</f>
        <v>0.296296296296296</v>
      </c>
    </row>
    <row r="24" ht="16.5" customHeight="true">
      <c r="B24" s="10" t="s">
        <v>103</v>
      </c>
      <c r="C24" s="11" t="n">
        <f>SUM(C22:C23)</f>
        <v>8000</v>
      </c>
      <c r="D24" s="26" t="n">
        <f>C24/$C$14</f>
        <v>0.592592592592593</v>
      </c>
    </row>
    <row r="25" ht="16.5" customHeight="true">
      <c r="B25" s="17" t="s">
        <v>104</v>
      </c>
      <c r="C25" s="18" t="n">
        <f>C21+C24</f>
        <v>13500</v>
      </c>
      <c r="D25" s="27" t="n">
        <f>C25/$C$14</f>
        <v>1</v>
      </c>
    </row>
  </sheetData>
  <printOptions gridLinesSet="true"/>
  <pageMargins left="0.75" right="0.75" top="1" bottom="1" header="0.511811023622047" footer="0.511811023622047"/>
  <pageSetup cellComments="none" copies="1" fitToHeight="1" fitToWidth="1" horizontalDpi="300" orientation="portrait" pageOrder="downThenOver" paperSize="9" scale="100" verticalDpi="300"/>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tabColor rgb="FF1F4E79"/>
    <pageSetUpPr/>
  </sheetPr>
  <dimension ref="B2:C10"/>
  <sheetViews>
    <sheetView showGridLines="false" showRowColHeaders="true" showZeros="true" showOutlineSymbols="true" defaultGridColor="true" view="normal" topLeftCell="A1" colorId="64" zoomScale="100" zoomScaleNormal="100" zoomScalePageLayoutView="100" workbookViewId="0">
      <selection activeCell="A1" activeCellId="0" pane="topLeft" sqref="A1"/>
    </sheetView>
  </sheetViews>
  <sheetFormatPr defaultColWidth="8.6796875" defaultRowHeight="15"/>
  <cols>
    <col customWidth="true" max="1" min="1" style="1" width="2"/>
    <col customWidth="true" max="2" min="2" style="1" width="34"/>
    <col customWidth="true" max="3" min="3" style="1" width="12"/>
  </cols>
  <sheetData>
    <row r="1"/>
    <row r="2" ht="15.75" customHeight="true">
      <c r="B2" s="28" t="s">
        <v>105</v>
      </c>
    </row>
    <row r="3"/>
    <row r="4"/>
    <row r="5" ht="15" customHeight="true">
      <c r="B5" s="5" t="s">
        <v>106</v>
      </c>
      <c r="C5" s="6" t="s">
        <v>107</v>
      </c>
    </row>
    <row r="6" ht="16.5" customHeight="true">
      <c r="B6" s="29" t="s">
        <v>108</v>
      </c>
      <c r="C6" s="30" t="n">
        <v>0.25</v>
      </c>
    </row>
    <row r="7" ht="16.5" customHeight="true">
      <c r="B7" s="29" t="s">
        <v>109</v>
      </c>
      <c r="C7" s="30" t="n">
        <v>0.12</v>
      </c>
    </row>
    <row r="8" ht="16.5" customHeight="true">
      <c r="B8" s="29" t="s">
        <v>110</v>
      </c>
      <c r="C8" s="31" t="n">
        <v>1.08</v>
      </c>
    </row>
    <row r="9"/>
    <row r="10" ht="36" customHeight="true">
      <c r="B10" s="19" t="s">
        <v>111</v>
      </c>
      <c r="C10" s="19"/>
    </row>
  </sheetData>
  <mergeCells count="1">
    <mergeCell ref="B10:C10"/>
  </mergeCells>
  <printOptions gridLinesSet="true"/>
  <pageMargins left="0.75" right="0.75" top="1" bottom="1" header="0.511811023622047" footer="0.511811023622047"/>
  <pageSetup cellComments="none" copies="1" fitToHeight="1" fitToWidth="1" horizontalDpi="300" orientation="portrait" pageOrder="downThenOver" paperSize="9" scale="100" verticalDpi="300"/>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2026-07-07T09:58:56Z</dcterms:created>
  <dc:creator>openpyxl</dc:creator>
  <dc:description/>
  <dc:language>en-US</dc:language>
  <cp:lastModifiedBy/>
  <dcterms:modified xsi:type="dcterms:W3CDTF">2026-07-07T10:02:26Z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