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come Statement" sheetId="1" state="visible" r:id="rId3"/>
    <sheet name="Balance Sheet" sheetId="2" state="visible" r:id="rId4"/>
    <sheet name="Assumptions" sheetId="3" state="visible" r:id="rId5"/>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19" authorId="0">
      <text>
        <r>
          <rPr>
            <sz val="10"/>
            <rFont val="Arial"/>
            <family val="2"/>
          </rPr>
          <t xml:space="preserve">Effective tax rate is linked to the Assumptions sheet (cell C6). Change it there to update all quarters.</t>
        </r>
      </text>
    </comment>
  </commentList>
</comments>
</file>

<file path=xl/sharedStrings.xml><?xml version="1.0" encoding="utf-8"?>
<sst xmlns="http://schemas.openxmlformats.org/spreadsheetml/2006/main" count="59" uniqueCount="56">
  <si>
    <t xml:space="preserve">BlueRiver Electronics Ltd.</t>
  </si>
  <si>
    <t xml:space="preserve">CONSOLIDATED STATEMENTS OF OPERATIONS</t>
  </si>
  <si>
    <t xml:space="preserve">(In thousands of U.S. dollars, unaudited)</t>
  </si>
  <si>
    <t xml:space="preserve">Q1</t>
  </si>
  <si>
    <t xml:space="preserve">Q2</t>
  </si>
  <si>
    <t xml:space="preserve">Q3</t>
  </si>
  <si>
    <t xml:space="preserve">Q4</t>
  </si>
  <si>
    <t xml:space="preserve">FY 2025</t>
  </si>
  <si>
    <t xml:space="preserve">Product revenue</t>
  </si>
  <si>
    <t xml:space="preserve">Service revenue</t>
  </si>
  <si>
    <t xml:space="preserve">Total revenue</t>
  </si>
  <si>
    <t xml:space="preserve">Cost of goods sold</t>
  </si>
  <si>
    <t xml:space="preserve">Gross profit</t>
  </si>
  <si>
    <t xml:space="preserve">Gross margin</t>
  </si>
  <si>
    <t xml:space="preserve">Operating expenses:</t>
  </si>
  <si>
    <t xml:space="preserve">Sales and marketing</t>
  </si>
  <si>
    <t xml:space="preserve">Research and development</t>
  </si>
  <si>
    <t xml:space="preserve">General and administrative</t>
  </si>
  <si>
    <t xml:space="preserve">Total operating expenses</t>
  </si>
  <si>
    <t xml:space="preserve">Operating income</t>
  </si>
  <si>
    <t xml:space="preserve">Provision for income taxes</t>
  </si>
  <si>
    <t xml:space="preserve">Net income</t>
  </si>
  <si>
    <t xml:space="preserve">Note 1 — Basis of presentation: Figures are unaudited management accounts prepared for internal review. Service revenue includes extended warranty contracts recognized ratably over the service period. Refer to the Assumptions sheet for the effective tax rate and foreign currency treatment applied in this report.</t>
  </si>
  <si>
    <t xml:space="preserve">CONSOLIDATED BALANCE SHEET</t>
  </si>
  <si>
    <t xml:space="preserve">As of December 31, 2025 (in thousands of U.S. dollars)</t>
  </si>
  <si>
    <t xml:space="preserve">Amount</t>
  </si>
  <si>
    <t xml:space="preserve">% of total assets</t>
  </si>
  <si>
    <t xml:space="preserve">Asset Composition</t>
  </si>
  <si>
    <t xml:space="preserve">Assets</t>
  </si>
  <si>
    <t xml:space="preserve">Cash and cash equivalents</t>
  </si>
  <si>
    <t xml:space="preserve">Accounts receivable</t>
  </si>
  <si>
    <t xml:space="preserve">Accounts receivable, net</t>
  </si>
  <si>
    <t xml:space="preserve">Inventories</t>
  </si>
  <si>
    <t xml:space="preserve">Property, plant &amp; equipment</t>
  </si>
  <si>
    <t xml:space="preserve">Total current assets</t>
  </si>
  <si>
    <t xml:space="preserve">Intangible assets</t>
  </si>
  <si>
    <t xml:space="preserve">Property, plant and equipment, net</t>
  </si>
  <si>
    <t xml:space="preserve">Intangible assets, net</t>
  </si>
  <si>
    <t xml:space="preserve">Total assets</t>
  </si>
  <si>
    <t xml:space="preserve">Liabilities and shareholders’ equity</t>
  </si>
  <si>
    <t xml:space="preserve">Accounts payable</t>
  </si>
  <si>
    <t xml:space="preserve">Short-term borrowings</t>
  </si>
  <si>
    <t xml:space="preserve">Total current liabilities</t>
  </si>
  <si>
    <t xml:space="preserve">Long-term debt</t>
  </si>
  <si>
    <t xml:space="preserve">Total liabilities</t>
  </si>
  <si>
    <t xml:space="preserve">Common stock</t>
  </si>
  <si>
    <t xml:space="preserve">Retained earnings</t>
  </si>
  <si>
    <t xml:space="preserve">Total shareholders’ equity</t>
  </si>
  <si>
    <t xml:space="preserve">Total liabilities and shareholders’ equity</t>
  </si>
  <si>
    <t xml:space="preserve">Key Assumptions</t>
  </si>
  <si>
    <t xml:space="preserve">Assumption</t>
  </si>
  <si>
    <t xml:space="preserve">Value</t>
  </si>
  <si>
    <t xml:space="preserve">Effective tax rate</t>
  </si>
  <si>
    <t xml:space="preserve">Planned revenue growth (YoY)</t>
  </si>
  <si>
    <t xml:space="preserve">Average FX rate (EUR/USD)</t>
  </si>
  <si>
    <t xml:space="preserve">All foreign currency transactions are translated at the average monthly exchange rate. Do not translate account codes or the company legal name.</t>
  </si>
</sst>
</file>

<file path=xl/styles.xml><?xml version="1.0" encoding="utf-8"?>
<styleSheet xmlns="http://schemas.openxmlformats.org/spreadsheetml/2006/main">
  <numFmts count="7">
    <numFmt numFmtId="164" formatCode="General"/>
    <numFmt numFmtId="165" formatCode="\$#,##0_);&quot;($&quot;#,##0\)"/>
    <numFmt numFmtId="166" formatCode="#,##0_);\(#,##0\)"/>
    <numFmt numFmtId="167" formatCode="0.0%_);\(0.0%\)"/>
    <numFmt numFmtId="168" formatCode="#,##0"/>
    <numFmt numFmtId="169" formatCode="0%"/>
    <numFmt numFmtId="170" formatCode="0.00"/>
  </numFmts>
  <fonts count="17">
    <font>
      <sz val="11"/>
      <color theme="1"/>
      <name val="Calibri"/>
      <family val="2"/>
      <charset val="1"/>
    </font>
    <font>
      <sz val="10"/>
      <name val="Arial"/>
      <family val="0"/>
    </font>
    <font>
      <sz val="10"/>
      <name val="Arial"/>
      <family val="0"/>
    </font>
    <font>
      <sz val="10"/>
      <name val="Arial"/>
      <family val="0"/>
    </font>
    <font>
      <b val="true"/>
      <sz val="15"/>
      <color rgb="FF1A1A2E"/>
      <name val="Arial"/>
      <family val="0"/>
      <charset val="1"/>
    </font>
    <font>
      <b val="true"/>
      <sz val="10"/>
      <color rgb="FF595959"/>
      <name val="Arial"/>
      <family val="0"/>
      <charset val="1"/>
    </font>
    <font>
      <i val="true"/>
      <sz val="9"/>
      <color rgb="FF595959"/>
      <name val="Arial"/>
      <family val="0"/>
      <charset val="1"/>
    </font>
    <font>
      <b val="true"/>
      <sz val="10"/>
      <color rgb="FF1A1A2E"/>
      <name val="Arial"/>
      <family val="0"/>
      <charset val="1"/>
    </font>
    <font>
      <sz val="10"/>
      <color rgb="FF1A1A2E"/>
      <name val="Arial"/>
      <family val="0"/>
      <charset val="1"/>
    </font>
    <font>
      <i val="true"/>
      <sz val="8.5"/>
      <color rgb="FF595959"/>
      <name val="Arial"/>
      <family val="0"/>
      <charset val="1"/>
    </font>
    <font>
      <sz val="10"/>
      <name val="Arial"/>
      <family val="2"/>
    </font>
    <font>
      <b val="true"/>
      <sz val="18"/>
      <color rgb="FF000000"/>
      <name val="Calibri"/>
      <family val="2"/>
    </font>
    <font>
      <sz val="10"/>
      <color rgb="FF000000"/>
      <name val="Calibri"/>
      <family val="2"/>
    </font>
    <font>
      <b val="true"/>
      <sz val="10"/>
      <color rgb="FF000000"/>
      <name val="Calibri"/>
      <family val="2"/>
    </font>
    <font>
      <sz val="9.5"/>
      <color rgb="FF1A1A2E"/>
      <name val="Arial"/>
      <family val="0"/>
      <charset val="1"/>
    </font>
    <font>
      <sz val="10"/>
      <color rgb="FF595959"/>
      <name val="Arial"/>
      <family val="0"/>
      <charset val="1"/>
    </font>
    <font>
      <b val="true"/>
      <sz val="13"/>
      <color rgb="FF1A1A2E"/>
      <name val="Arial"/>
      <family val="0"/>
      <charset val="1"/>
    </font>
  </fonts>
  <fills count="2">
    <fill>
      <patternFill patternType="none"/>
    </fill>
    <fill>
      <patternFill patternType="gray125"/>
    </fill>
  </fills>
  <borders count="5">
    <border diagonalUp="false" diagonalDown="false">
      <left/>
      <right/>
      <top/>
      <bottom/>
      <diagonal/>
    </border>
    <border diagonalUp="false" diagonalDown="false">
      <left/>
      <right/>
      <top/>
      <bottom style="thin"/>
      <diagonal/>
    </border>
    <border diagonalUp="false" diagonalDown="false">
      <left/>
      <right/>
      <top style="thin"/>
      <bottom/>
      <diagonal/>
    </border>
    <border diagonalUp="false" diagonalDown="false">
      <left/>
      <right/>
      <top style="thin"/>
      <bottom style="double"/>
      <diagonal/>
    </border>
    <border diagonalUp="false" diagonalDown="false">
      <left/>
      <right/>
      <top/>
      <bottom style="thin">
        <color rgb="FFD9D9D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1" shrinkToFit="false"/>
      <protection locked="true" hidden="false"/>
    </xf>
    <xf numFmtId="165" fontId="8" fillId="0" borderId="0" xfId="0" applyFont="true" applyBorder="false" applyAlignment="true" applyProtection="false">
      <alignment horizontal="right" vertical="center" textRotation="0" wrapText="false" indent="0" shrinkToFit="false"/>
      <protection locked="true" hidden="false"/>
    </xf>
    <xf numFmtId="166" fontId="8" fillId="0" borderId="0" xfId="0" applyFont="true" applyBorder="false" applyAlignment="true" applyProtection="false">
      <alignment horizontal="right" vertical="center" textRotation="0" wrapText="false" indent="0" shrinkToFit="false"/>
      <protection locked="true" hidden="false"/>
    </xf>
    <xf numFmtId="164" fontId="7" fillId="0" borderId="2" xfId="0" applyFont="true" applyBorder="true" applyAlignment="true" applyProtection="false">
      <alignment horizontal="left" vertical="center" textRotation="0" wrapText="false" indent="1" shrinkToFit="false"/>
      <protection locked="true" hidden="false"/>
    </xf>
    <xf numFmtId="166" fontId="7" fillId="0" borderId="2" xfId="0" applyFont="true" applyBorder="true" applyAlignment="true" applyProtection="false">
      <alignment horizontal="right" vertical="center" textRotation="0" wrapText="false" indent="0" shrinkToFit="false"/>
      <protection locked="true" hidden="false"/>
    </xf>
    <xf numFmtId="167" fontId="8" fillId="0" borderId="0" xfId="0" applyFont="true" applyBorder="false" applyAlignment="true" applyProtection="false">
      <alignment horizontal="right" vertical="center"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2" shrinkToFit="false"/>
      <protection locked="true" hidden="false"/>
    </xf>
    <xf numFmtId="164" fontId="7" fillId="0" borderId="0" xfId="0" applyFont="true" applyBorder="false" applyAlignment="true" applyProtection="false">
      <alignment horizontal="left" vertical="center" textRotation="0" wrapText="false" indent="1" shrinkToFit="false"/>
      <protection locked="true" hidden="false"/>
    </xf>
    <xf numFmtId="166" fontId="7" fillId="0" borderId="0" xfId="0" applyFont="true" applyBorder="false" applyAlignment="true" applyProtection="false">
      <alignment horizontal="righ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1" shrinkToFit="false"/>
      <protection locked="true" hidden="false"/>
    </xf>
    <xf numFmtId="165" fontId="7" fillId="0" borderId="3"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14" fillId="0" borderId="4" xfId="0" applyFont="true" applyBorder="true" applyAlignment="false" applyProtection="false">
      <alignment horizontal="general" vertical="bottom" textRotation="0" wrapText="false" indent="0" shrinkToFit="false"/>
      <protection locked="true" hidden="false"/>
    </xf>
    <xf numFmtId="168" fontId="14" fillId="0" borderId="4" xfId="0" applyFont="true" applyBorder="true" applyAlignment="true" applyProtection="false">
      <alignment horizontal="right" vertical="center" textRotation="0" wrapText="false" indent="0" shrinkToFit="false"/>
      <protection locked="true" hidden="false"/>
    </xf>
    <xf numFmtId="167" fontId="15" fillId="0" borderId="0" xfId="0" applyFont="true" applyBorder="false" applyAlignment="true" applyProtection="false">
      <alignment horizontal="right" vertical="center" textRotation="0" wrapText="false" indent="0" shrinkToFit="false"/>
      <protection locked="true" hidden="false"/>
    </xf>
    <xf numFmtId="167" fontId="15" fillId="0" borderId="2" xfId="0" applyFont="true" applyBorder="true" applyAlignment="true" applyProtection="false">
      <alignment horizontal="right" vertical="center" textRotation="0" wrapText="false" indent="0" shrinkToFit="false"/>
      <protection locked="true" hidden="false"/>
    </xf>
    <xf numFmtId="167" fontId="15" fillId="0" borderId="3" xfId="0" applyFont="true" applyBorder="tru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general" vertical="bottom" textRotation="0" wrapText="false" indent="0" shrinkToFit="false"/>
      <protection locked="true" hidden="false"/>
    </xf>
    <xf numFmtId="167" fontId="8" fillId="0" borderId="4" xfId="0" applyFont="true" applyBorder="true" applyAlignment="true" applyProtection="false">
      <alignment horizontal="right" vertical="center" textRotation="0" wrapText="false" indent="0" shrinkToFit="false"/>
      <protection locked="true" hidden="false"/>
    </xf>
    <xf numFmtId="170" fontId="8" fillId="0" borderId="4"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BBB59"/>
      <rgbColor rgb="FFFFCC00"/>
      <rgbColor rgb="FFFF9900"/>
      <rgbColor rgb="FFFF6600"/>
      <rgbColor rgb="FF8064A2"/>
      <rgbColor rgb="FF969696"/>
      <rgbColor rgb="FF003366"/>
      <rgbColor rgb="FF339966"/>
      <rgbColor rgb="FF003300"/>
      <rgbColor rgb="FF333300"/>
      <rgbColor rgb="FF993300"/>
      <rgbColor rgb="FF595959"/>
      <rgbColor rgb="FF1F4E79"/>
      <rgbColor rgb="FF1A1A2E"/>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Quarterly Total Revenue — FY2025</a:t>
            </a:r>
          </a:p>
        </c:rich>
      </c:tx>
      <c:overlay val="0"/>
      <c:spPr>
        <a:noFill/>
        <a:ln w="0">
          <a:noFill/>
        </a:ln>
      </c:spPr>
    </c:title>
    <c:autoTitleDeleted val="0"/>
    <c:plotArea>
      <c:barChart>
        <c:barDir val="col"/>
        <c:grouping val="clustered"/>
        <c:varyColors val="0"/>
        <c:ser>
          <c:idx val="0"/>
          <c:order val="0"/>
          <c:tx>
            <c:strRef>
              <c:f>'Income Statement'!B9</c:f>
              <c:strCache>
                <c:ptCount val="1"/>
                <c:pt idx="0">
                  <c:v>Total revenue</c:v>
                </c:pt>
              </c:strCache>
            </c:strRef>
          </c:tx>
          <c:spPr>
            <a:solidFill>
              <a:srgbClr val="1f4e7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Statement'!$C$9:$F$9</c:f>
              <c:numCache>
                <c:formatCode>#,##0_);\(#,##0\)</c:formatCode>
                <c:ptCount val="4"/>
                <c:pt idx="0">
                  <c:v>5730</c:v>
                </c:pt>
                <c:pt idx="1">
                  <c:v>6095</c:v>
                </c:pt>
                <c:pt idx="2">
                  <c:v>6430</c:v>
                </c:pt>
                <c:pt idx="3">
                  <c:v>7260</c:v>
                </c:pt>
              </c:numCache>
            </c:numRef>
          </c:val>
        </c:ser>
        <c:gapWidth val="60"/>
        <c:overlap val="0"/>
        <c:axId val="11542146"/>
        <c:axId val="52108251"/>
      </c:barChart>
      <c:catAx>
        <c:axId val="1154214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Quarter</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52108251"/>
        <c:crosses val="autoZero"/>
        <c:auto val="1"/>
        <c:lblAlgn val="ctr"/>
        <c:lblOffset val="100"/>
        <c:noMultiLvlLbl val="0"/>
      </c:catAx>
      <c:valAx>
        <c:axId val="5210825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USD thousands</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1154214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Gross Margin Trend</a:t>
            </a:r>
          </a:p>
        </c:rich>
      </c:tx>
      <c:overlay val="0"/>
      <c:spPr>
        <a:noFill/>
        <a:ln w="0">
          <a:noFill/>
        </a:ln>
      </c:spPr>
    </c:title>
    <c:autoTitleDeleted val="0"/>
    <c:plotArea>
      <c:lineChart>
        <c:grouping val="standard"/>
        <c:varyColors val="0"/>
        <c:ser>
          <c:idx val="0"/>
          <c:order val="0"/>
          <c:tx>
            <c:strRef>
              <c:f>'Income Statement'!B12</c:f>
              <c:strCache>
                <c:ptCount val="1"/>
                <c:pt idx="0">
                  <c:v>Gross margin</c:v>
                </c:pt>
              </c:strCache>
            </c:strRef>
          </c:tx>
          <c:spPr>
            <a:solidFill>
              <a:srgbClr val="1f4e79"/>
            </a:solidFill>
            <a:ln w="28440">
              <a:solidFill>
                <a:srgbClr val="1f4e79"/>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Statement'!$C$12:$F$12</c:f>
              <c:numCache>
                <c:formatCode>0.0%_);\(0.0%\)</c:formatCode>
                <c:ptCount val="4"/>
                <c:pt idx="0">
                  <c:v>0.537521815008726</c:v>
                </c:pt>
                <c:pt idx="1">
                  <c:v>0.542247744052502</c:v>
                </c:pt>
                <c:pt idx="2">
                  <c:v>0.548989113530327</c:v>
                </c:pt>
                <c:pt idx="3">
                  <c:v>0.553719008264463</c:v>
                </c:pt>
              </c:numCache>
            </c:numRef>
          </c:val>
          <c:smooth val="0"/>
        </c:ser>
        <c:hiLowLines>
          <c:spPr>
            <a:ln w="0">
              <a:noFill/>
            </a:ln>
          </c:spPr>
        </c:hiLowLines>
        <c:marker val="0"/>
        <c:axId val="88975637"/>
        <c:axId val="42567370"/>
      </c:lineChart>
      <c:catAx>
        <c:axId val="88975637"/>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Quarter</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2567370"/>
        <c:crosses val="autoZero"/>
        <c:auto val="1"/>
        <c:lblAlgn val="ctr"/>
        <c:lblOffset val="100"/>
        <c:noMultiLvlLbl val="0"/>
      </c:catAx>
      <c:valAx>
        <c:axId val="42567370"/>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Gross margin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8897563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Asset Composition — Dec 31, 2025</a:t>
            </a:r>
          </a:p>
        </c:rich>
      </c:tx>
      <c:overlay val="0"/>
      <c:spPr>
        <a:noFill/>
        <a:ln w="0">
          <a:noFill/>
        </a:ln>
      </c:spPr>
    </c:title>
    <c:autoTitleDeleted val="0"/>
    <c:plotArea>
      <c:pieChart>
        <c:varyColors val="1"/>
        <c:ser>
          <c:idx val="0"/>
          <c:order val="0"/>
          <c:tx>
            <c:strRef>
              <c:f>'Balance Sheet'!G6</c:f>
              <c:strCache>
                <c:ptCount val="1"/>
                <c:pt idx="0">
                  <c:v/>
                </c:pt>
              </c:strCache>
            </c:strRef>
          </c:tx>
          <c:spPr>
            <a:solidFill>
              <a:srgbClr val="4f81bd"/>
            </a:solidFill>
            <a:ln w="0">
              <a:noFill/>
            </a:ln>
          </c:spPr>
          <c:explosion val="0"/>
          <c:dPt>
            <c:idx val="0"/>
            <c:spPr>
              <a:solidFill>
                <a:srgbClr val="4f81bd"/>
              </a:solidFill>
              <a:ln w="0">
                <a:noFill/>
              </a:ln>
            </c:spPr>
          </c:dPt>
          <c:dPt>
            <c:idx val="1"/>
            <c:spPr>
              <a:solidFill>
                <a:srgbClr val="c0504d"/>
              </a:solidFill>
              <a:ln w="0">
                <a:noFill/>
              </a:ln>
            </c:spPr>
          </c:dPt>
          <c:dPt>
            <c:idx val="2"/>
            <c:spPr>
              <a:solidFill>
                <a:srgbClr val="9bbb59"/>
              </a:solidFill>
              <a:ln w="0">
                <a:noFill/>
              </a:ln>
            </c:spPr>
          </c:dPt>
          <c:dPt>
            <c:idx val="3"/>
            <c:spPr>
              <a:solidFill>
                <a:srgbClr val="8064a2"/>
              </a:solidFill>
              <a:ln w="0">
                <a:noFill/>
              </a:ln>
            </c:spPr>
          </c:dPt>
          <c:dPt>
            <c:idx val="4"/>
            <c:spPr>
              <a:solidFill>
                <a:srgbClr val="4bacc6"/>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'Balance Sheet'!$F$7:$F$11</c:f>
              <c:strCache>
                <c:ptCount val="5"/>
                <c:pt idx="0">
                  <c:v>Cash and cash equivalents</c:v>
                </c:pt>
                <c:pt idx="1">
                  <c:v>Accounts receivable</c:v>
                </c:pt>
                <c:pt idx="2">
                  <c:v>Inventories</c:v>
                </c:pt>
                <c:pt idx="3">
                  <c:v>Property, plant &amp; equipment</c:v>
                </c:pt>
                <c:pt idx="4">
                  <c:v>Intangible assets</c:v>
                </c:pt>
              </c:strCache>
            </c:strRef>
          </c:cat>
          <c:val>
            <c:numRef>
              <c:f>'Balance Sheet'!$G$7:$G$11</c:f>
              <c:numCache>
                <c:formatCode>#,##0</c:formatCode>
                <c:ptCount val="5"/>
                <c:pt idx="0">
                  <c:v>3200</c:v>
                </c:pt>
                <c:pt idx="1">
                  <c:v>2100</c:v>
                </c:pt>
                <c:pt idx="2">
                  <c:v>1850</c:v>
                </c:pt>
                <c:pt idx="3">
                  <c:v>5400</c:v>
                </c:pt>
                <c:pt idx="4">
                  <c:v>950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5</xdr:row>
      <xdr:rowOff>0</xdr:rowOff>
    </xdr:from>
    <xdr:to>
      <xdr:col>15</xdr:col>
      <xdr:colOff>399240</xdr:colOff>
      <xdr:row>17</xdr:row>
      <xdr:rowOff>43200</xdr:rowOff>
    </xdr:to>
    <xdr:graphicFrame>
      <xdr:nvGraphicFramePr>
        <xdr:cNvPr id="0" name="Chart 1"/>
        <xdr:cNvGraphicFramePr/>
      </xdr:nvGraphicFramePr>
      <xdr:xfrm>
        <a:off x="7203600" y="990720"/>
        <a:ext cx="467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20</xdr:row>
      <xdr:rowOff>0</xdr:rowOff>
    </xdr:from>
    <xdr:to>
      <xdr:col>15</xdr:col>
      <xdr:colOff>399240</xdr:colOff>
      <xdr:row>31</xdr:row>
      <xdr:rowOff>109800</xdr:rowOff>
    </xdr:to>
    <xdr:graphicFrame>
      <xdr:nvGraphicFramePr>
        <xdr:cNvPr id="1" name="Chart 2"/>
        <xdr:cNvGraphicFramePr/>
      </xdr:nvGraphicFramePr>
      <xdr:xfrm>
        <a:off x="7203600" y="4095720"/>
        <a:ext cx="4679640" cy="251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0</xdr:colOff>
      <xdr:row>1</xdr:row>
      <xdr:rowOff>0</xdr:rowOff>
    </xdr:from>
    <xdr:to>
      <xdr:col>10</xdr:col>
      <xdr:colOff>396000</xdr:colOff>
      <xdr:row>2</xdr:row>
      <xdr:rowOff>151920</xdr:rowOff>
    </xdr:to>
    <xdr:pic>
      <xdr:nvPicPr>
        <xdr:cNvPr id="2" name="Image 3" descr="Picture"/>
        <xdr:cNvPicPr/>
      </xdr:nvPicPr>
      <xdr:blipFill>
        <a:blip r:embed="rId3"/>
        <a:stretch/>
      </xdr:blipFill>
      <xdr:spPr>
        <a:xfrm>
          <a:off x="7203600" y="190440"/>
          <a:ext cx="16189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13</xdr:row>
      <xdr:rowOff>0</xdr:rowOff>
    </xdr:from>
    <xdr:to>
      <xdr:col>10</xdr:col>
      <xdr:colOff>237240</xdr:colOff>
      <xdr:row>27</xdr:row>
      <xdr:rowOff>182880</xdr:rowOff>
    </xdr:to>
    <xdr:graphicFrame>
      <xdr:nvGraphicFramePr>
        <xdr:cNvPr id="3" name="Chart 1"/>
        <xdr:cNvGraphicFramePr/>
      </xdr:nvGraphicFramePr>
      <xdr:xfrm>
        <a:off x="5474880" y="2647800"/>
        <a:ext cx="467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xdr:row>
      <xdr:rowOff>0</xdr:rowOff>
    </xdr:from>
    <xdr:to>
      <xdr:col>5</xdr:col>
      <xdr:colOff>1618920</xdr:colOff>
      <xdr:row>2</xdr:row>
      <xdr:rowOff>151920</xdr:rowOff>
    </xdr:to>
    <xdr:pic>
      <xdr:nvPicPr>
        <xdr:cNvPr id="4" name="Image 2" descr="Picture"/>
        <xdr:cNvPicPr/>
      </xdr:nvPicPr>
      <xdr:blipFill>
        <a:blip r:embed="rId2"/>
        <a:stretch/>
      </xdr:blipFill>
      <xdr:spPr>
        <a:xfrm>
          <a:off x="5474880" y="190440"/>
          <a:ext cx="16189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B2:G2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34"/>
    <col collapsed="false" customWidth="true" hidden="false" outlineLevel="0" max="7" min="3" style="1" width="11.5"/>
  </cols>
  <sheetData>
    <row r="2" customFormat="false" ht="18" hidden="false" customHeight="true" outlineLevel="0" collapsed="false">
      <c r="B2" s="2" t="s">
        <v>0</v>
      </c>
    </row>
    <row r="3" customFormat="false" ht="15" hidden="false" customHeight="true" outlineLevel="0" collapsed="false">
      <c r="B3" s="3" t="s">
        <v>1</v>
      </c>
    </row>
    <row r="4" customFormat="false" ht="15" hidden="false" customHeight="true" outlineLevel="0" collapsed="false">
      <c r="B4" s="4" t="s">
        <v>2</v>
      </c>
    </row>
    <row r="6" customFormat="false" ht="15" hidden="false" customHeight="true" outlineLevel="0" collapsed="false">
      <c r="B6" s="5"/>
      <c r="C6" s="6" t="s">
        <v>3</v>
      </c>
      <c r="D6" s="6" t="s">
        <v>4</v>
      </c>
      <c r="E6" s="6" t="s">
        <v>5</v>
      </c>
      <c r="F6" s="6" t="s">
        <v>6</v>
      </c>
      <c r="G6" s="6" t="s">
        <v>7</v>
      </c>
    </row>
    <row r="7" customFormat="false" ht="16.5" hidden="false" customHeight="true" outlineLevel="0" collapsed="false">
      <c r="B7" s="7" t="s">
        <v>8</v>
      </c>
      <c r="C7" s="8" t="n">
        <v>4820</v>
      </c>
      <c r="D7" s="8" t="n">
        <v>5110</v>
      </c>
      <c r="E7" s="8" t="n">
        <v>5390</v>
      </c>
      <c r="F7" s="8" t="n">
        <v>6050</v>
      </c>
      <c r="G7" s="8" t="n">
        <f aca="false">SUM(C7:F7)</f>
        <v>21370</v>
      </c>
    </row>
    <row r="8" customFormat="false" ht="16.5" hidden="false" customHeight="true" outlineLevel="0" collapsed="false">
      <c r="B8" s="7" t="s">
        <v>9</v>
      </c>
      <c r="C8" s="9" t="n">
        <v>910</v>
      </c>
      <c r="D8" s="9" t="n">
        <v>985</v>
      </c>
      <c r="E8" s="9" t="n">
        <v>1040</v>
      </c>
      <c r="F8" s="9" t="n">
        <v>1210</v>
      </c>
      <c r="G8" s="9" t="n">
        <f aca="false">SUM(C8:F8)</f>
        <v>4145</v>
      </c>
    </row>
    <row r="9" customFormat="false" ht="16.5" hidden="false" customHeight="true" outlineLevel="0" collapsed="false">
      <c r="B9" s="10" t="s">
        <v>10</v>
      </c>
      <c r="C9" s="11" t="n">
        <f aca="false">SUM(C7:C8)</f>
        <v>5730</v>
      </c>
      <c r="D9" s="11" t="n">
        <f aca="false">SUM(D7:D8)</f>
        <v>6095</v>
      </c>
      <c r="E9" s="11" t="n">
        <f aca="false">SUM(E7:E8)</f>
        <v>6430</v>
      </c>
      <c r="F9" s="11" t="n">
        <f aca="false">SUM(F7:F8)</f>
        <v>7260</v>
      </c>
      <c r="G9" s="11" t="n">
        <f aca="false">SUM(G7:G8)</f>
        <v>25515</v>
      </c>
    </row>
    <row r="10" customFormat="false" ht="16.5" hidden="false" customHeight="true" outlineLevel="0" collapsed="false">
      <c r="B10" s="7" t="s">
        <v>11</v>
      </c>
      <c r="C10" s="9" t="n">
        <v>2650</v>
      </c>
      <c r="D10" s="9" t="n">
        <v>2790</v>
      </c>
      <c r="E10" s="9" t="n">
        <v>2900</v>
      </c>
      <c r="F10" s="9" t="n">
        <v>3240</v>
      </c>
      <c r="G10" s="9" t="n">
        <f aca="false">SUM(C10:F10)</f>
        <v>11580</v>
      </c>
    </row>
    <row r="11" customFormat="false" ht="16.5" hidden="false" customHeight="true" outlineLevel="0" collapsed="false">
      <c r="B11" s="10" t="s">
        <v>12</v>
      </c>
      <c r="C11" s="11" t="n">
        <f aca="false">C9-C10</f>
        <v>3080</v>
      </c>
      <c r="D11" s="11" t="n">
        <f aca="false">D9-D10</f>
        <v>3305</v>
      </c>
      <c r="E11" s="11" t="n">
        <f aca="false">E9-E10</f>
        <v>3530</v>
      </c>
      <c r="F11" s="11" t="n">
        <f aca="false">F9-F10</f>
        <v>4020</v>
      </c>
      <c r="G11" s="11" t="n">
        <f aca="false">G9-G10</f>
        <v>13935</v>
      </c>
    </row>
    <row r="12" customFormat="false" ht="16.5" hidden="false" customHeight="true" outlineLevel="0" collapsed="false">
      <c r="B12" s="7" t="s">
        <v>13</v>
      </c>
      <c r="C12" s="12" t="n">
        <f aca="false">C11/C9</f>
        <v>0.537521815008726</v>
      </c>
      <c r="D12" s="12" t="n">
        <f aca="false">D11/D9</f>
        <v>0.542247744052502</v>
      </c>
      <c r="E12" s="12" t="n">
        <f aca="false">E11/E9</f>
        <v>0.548989113530327</v>
      </c>
      <c r="F12" s="12" t="n">
        <f aca="false">F11/F9</f>
        <v>0.553719008264463</v>
      </c>
      <c r="G12" s="12" t="n">
        <f aca="false">G11/G9</f>
        <v>0.546149323927102</v>
      </c>
    </row>
    <row r="13" customFormat="false" ht="15" hidden="false" customHeight="true" outlineLevel="0" collapsed="false">
      <c r="B13" s="13" t="s">
        <v>14</v>
      </c>
    </row>
    <row r="14" customFormat="false" ht="16.5" hidden="false" customHeight="true" outlineLevel="0" collapsed="false">
      <c r="B14" s="14" t="s">
        <v>15</v>
      </c>
      <c r="C14" s="9" t="n">
        <v>620</v>
      </c>
      <c r="D14" s="9" t="n">
        <v>655</v>
      </c>
      <c r="E14" s="9" t="n">
        <v>690</v>
      </c>
      <c r="F14" s="9" t="n">
        <v>760</v>
      </c>
      <c r="G14" s="9" t="n">
        <f aca="false">SUM(C14:F14)</f>
        <v>2725</v>
      </c>
    </row>
    <row r="15" customFormat="false" ht="16.5" hidden="false" customHeight="true" outlineLevel="0" collapsed="false">
      <c r="B15" s="14" t="s">
        <v>16</v>
      </c>
      <c r="C15" s="9" t="n">
        <v>540</v>
      </c>
      <c r="D15" s="9" t="n">
        <v>540</v>
      </c>
      <c r="E15" s="9" t="n">
        <v>565</v>
      </c>
      <c r="F15" s="9" t="n">
        <v>590</v>
      </c>
      <c r="G15" s="9" t="n">
        <f aca="false">SUM(C15:F15)</f>
        <v>2235</v>
      </c>
    </row>
    <row r="16" customFormat="false" ht="16.5" hidden="false" customHeight="true" outlineLevel="0" collapsed="false">
      <c r="B16" s="14" t="s">
        <v>17</v>
      </c>
      <c r="C16" s="9" t="n">
        <v>380</v>
      </c>
      <c r="D16" s="9" t="n">
        <v>385</v>
      </c>
      <c r="E16" s="9" t="n">
        <v>390</v>
      </c>
      <c r="F16" s="9" t="n">
        <v>410</v>
      </c>
      <c r="G16" s="9" t="n">
        <f aca="false">SUM(C16:F16)</f>
        <v>1565</v>
      </c>
    </row>
    <row r="17" customFormat="false" ht="16.5" hidden="false" customHeight="true" outlineLevel="0" collapsed="false">
      <c r="B17" s="10" t="s">
        <v>18</v>
      </c>
      <c r="C17" s="11" t="n">
        <f aca="false">SUM(C14:C16)</f>
        <v>1540</v>
      </c>
      <c r="D17" s="11" t="n">
        <f aca="false">SUM(D14:D16)</f>
        <v>1580</v>
      </c>
      <c r="E17" s="11" t="n">
        <f aca="false">SUM(E14:E16)</f>
        <v>1645</v>
      </c>
      <c r="F17" s="11" t="n">
        <f aca="false">SUM(F14:F16)</f>
        <v>1760</v>
      </c>
      <c r="G17" s="11" t="n">
        <f aca="false">SUM(G14:G16)</f>
        <v>6525</v>
      </c>
    </row>
    <row r="18" customFormat="false" ht="16.5" hidden="false" customHeight="true" outlineLevel="0" collapsed="false">
      <c r="B18" s="15" t="s">
        <v>19</v>
      </c>
      <c r="C18" s="16" t="n">
        <f aca="false">C11-C17</f>
        <v>1540</v>
      </c>
      <c r="D18" s="16" t="n">
        <f aca="false">D11-D17</f>
        <v>1725</v>
      </c>
      <c r="E18" s="16" t="n">
        <f aca="false">E11-E17</f>
        <v>1885</v>
      </c>
      <c r="F18" s="16" t="n">
        <f aca="false">F11-F17</f>
        <v>2260</v>
      </c>
      <c r="G18" s="16" t="n">
        <f aca="false">G11-G17</f>
        <v>7410</v>
      </c>
    </row>
    <row r="19" customFormat="false" ht="16.5" hidden="false" customHeight="true" outlineLevel="0" collapsed="false">
      <c r="B19" s="7" t="s">
        <v>20</v>
      </c>
      <c r="C19" s="9" t="n">
        <f aca="false">ROUND(C18*Assumptions!$C$6,0)</f>
        <v>385</v>
      </c>
      <c r="D19" s="9" t="n">
        <f aca="false">ROUND(D18*Assumptions!$C$6,0)</f>
        <v>431</v>
      </c>
      <c r="E19" s="9" t="n">
        <f aca="false">ROUND(E18*Assumptions!$C$6,0)</f>
        <v>471</v>
      </c>
      <c r="F19" s="9" t="n">
        <f aca="false">ROUND(F18*Assumptions!$C$6,0)</f>
        <v>565</v>
      </c>
      <c r="G19" s="9" t="n">
        <f aca="false">ROUND(G18*Assumptions!$C$6,0)</f>
        <v>1853</v>
      </c>
    </row>
    <row r="20" customFormat="false" ht="16.5" hidden="false" customHeight="true" outlineLevel="0" collapsed="false">
      <c r="B20" s="17" t="s">
        <v>21</v>
      </c>
      <c r="C20" s="18" t="n">
        <f aca="false">C18-C19</f>
        <v>1155</v>
      </c>
      <c r="D20" s="18" t="n">
        <f aca="false">D18-D19</f>
        <v>1294</v>
      </c>
      <c r="E20" s="18" t="n">
        <f aca="false">E18-E19</f>
        <v>1414</v>
      </c>
      <c r="F20" s="18" t="n">
        <f aca="false">F18-F19</f>
        <v>1695</v>
      </c>
      <c r="G20" s="18" t="n">
        <f aca="false">G18-G19</f>
        <v>5557</v>
      </c>
    </row>
    <row r="22" customFormat="false" ht="39.75" hidden="false" customHeight="true" outlineLevel="0" collapsed="false">
      <c r="B22" s="19" t="s">
        <v>22</v>
      </c>
      <c r="C22" s="19"/>
      <c r="D22" s="19"/>
      <c r="E22" s="19"/>
      <c r="F22" s="19"/>
      <c r="G22" s="19"/>
    </row>
  </sheetData>
  <mergeCells count="1">
    <mergeCell ref="B22:G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B2:G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38"/>
    <col collapsed="false" customWidth="true" hidden="false" outlineLevel="0" max="3" min="3" style="1" width="13"/>
    <col collapsed="false" customWidth="true" hidden="false" outlineLevel="0" max="4" min="4" style="1" width="16"/>
    <col collapsed="false" customWidth="true" hidden="false" outlineLevel="0" max="6" min="6" style="0" width="26"/>
    <col collapsed="false" customWidth="true" hidden="false" outlineLevel="0" max="7" min="7" style="0" width="11"/>
  </cols>
  <sheetData>
    <row r="2" customFormat="false" ht="18" hidden="false" customHeight="true" outlineLevel="0" collapsed="false">
      <c r="B2" s="2" t="s">
        <v>0</v>
      </c>
    </row>
    <row r="3" customFormat="false" ht="15" hidden="false" customHeight="true" outlineLevel="0" collapsed="false">
      <c r="B3" s="3" t="s">
        <v>23</v>
      </c>
    </row>
    <row r="4" customFormat="false" ht="15" hidden="false" customHeight="true" outlineLevel="0" collapsed="false">
      <c r="B4" s="4" t="s">
        <v>24</v>
      </c>
    </row>
    <row r="6" customFormat="false" ht="15" hidden="false" customHeight="true" outlineLevel="0" collapsed="false">
      <c r="B6" s="5"/>
      <c r="C6" s="6" t="s">
        <v>25</v>
      </c>
      <c r="D6" s="6" t="s">
        <v>26</v>
      </c>
      <c r="F6" s="20" t="s">
        <v>27</v>
      </c>
      <c r="G6" s="21"/>
    </row>
    <row r="7" customFormat="false" ht="16.5" hidden="false" customHeight="true" outlineLevel="0" collapsed="false">
      <c r="B7" s="22" t="s">
        <v>28</v>
      </c>
      <c r="F7" s="23" t="s">
        <v>29</v>
      </c>
      <c r="G7" s="24" t="n">
        <f aca="false">C8</f>
        <v>3200</v>
      </c>
    </row>
    <row r="8" customFormat="false" ht="16.5" hidden="false" customHeight="true" outlineLevel="0" collapsed="false">
      <c r="B8" s="7" t="s">
        <v>29</v>
      </c>
      <c r="C8" s="8" t="n">
        <v>3200</v>
      </c>
      <c r="D8" s="25" t="n">
        <f aca="false">C8/$C$14</f>
        <v>0.237037037037037</v>
      </c>
      <c r="F8" s="23" t="s">
        <v>30</v>
      </c>
      <c r="G8" s="24" t="n">
        <f aca="false">C9</f>
        <v>2100</v>
      </c>
    </row>
    <row r="9" customFormat="false" ht="16.5" hidden="false" customHeight="true" outlineLevel="0" collapsed="false">
      <c r="B9" s="7" t="s">
        <v>31</v>
      </c>
      <c r="C9" s="9" t="n">
        <v>2100</v>
      </c>
      <c r="D9" s="25" t="n">
        <f aca="false">C9/$C$14</f>
        <v>0.155555555555556</v>
      </c>
      <c r="F9" s="23" t="s">
        <v>32</v>
      </c>
      <c r="G9" s="24" t="n">
        <f aca="false">C10</f>
        <v>1850</v>
      </c>
    </row>
    <row r="10" customFormat="false" ht="16.5" hidden="false" customHeight="true" outlineLevel="0" collapsed="false">
      <c r="B10" s="7" t="s">
        <v>32</v>
      </c>
      <c r="C10" s="9" t="n">
        <v>1850</v>
      </c>
      <c r="D10" s="25" t="n">
        <f aca="false">C10/$C$14</f>
        <v>0.137037037037037</v>
      </c>
      <c r="F10" s="23" t="s">
        <v>33</v>
      </c>
      <c r="G10" s="24" t="n">
        <f aca="false">C12</f>
        <v>5400</v>
      </c>
    </row>
    <row r="11" customFormat="false" ht="16.5" hidden="false" customHeight="true" outlineLevel="0" collapsed="false">
      <c r="B11" s="10" t="s">
        <v>34</v>
      </c>
      <c r="C11" s="11" t="n">
        <f aca="false">SUM(C8:C10)</f>
        <v>7150</v>
      </c>
      <c r="D11" s="26" t="n">
        <f aca="false">C11/$C$14</f>
        <v>0.52962962962963</v>
      </c>
      <c r="F11" s="23" t="s">
        <v>35</v>
      </c>
      <c r="G11" s="24" t="n">
        <f aca="false">C13</f>
        <v>950</v>
      </c>
    </row>
    <row r="12" customFormat="false" ht="16.5" hidden="false" customHeight="true" outlineLevel="0" collapsed="false">
      <c r="B12" s="7" t="s">
        <v>36</v>
      </c>
      <c r="C12" s="9" t="n">
        <v>5400</v>
      </c>
      <c r="D12" s="25" t="n">
        <f aca="false">C12/$C$14</f>
        <v>0.4</v>
      </c>
    </row>
    <row r="13" customFormat="false" ht="16.5" hidden="false" customHeight="true" outlineLevel="0" collapsed="false">
      <c r="B13" s="7" t="s">
        <v>37</v>
      </c>
      <c r="C13" s="9" t="n">
        <v>950</v>
      </c>
      <c r="D13" s="25" t="n">
        <f aca="false">C13/$C$14</f>
        <v>0.0703703703703704</v>
      </c>
    </row>
    <row r="14" customFormat="false" ht="16.5" hidden="false" customHeight="true" outlineLevel="0" collapsed="false">
      <c r="B14" s="17" t="s">
        <v>38</v>
      </c>
      <c r="C14" s="18" t="n">
        <f aca="false">C11+C12+C13</f>
        <v>13500</v>
      </c>
      <c r="D14" s="27" t="n">
        <f aca="false">C14/$C$14</f>
        <v>1</v>
      </c>
    </row>
    <row r="16" customFormat="false" ht="16.5" hidden="false" customHeight="true" outlineLevel="0" collapsed="false">
      <c r="B16" s="22" t="s">
        <v>39</v>
      </c>
    </row>
    <row r="17" customFormat="false" ht="16.5" hidden="false" customHeight="true" outlineLevel="0" collapsed="false">
      <c r="B17" s="7" t="s">
        <v>40</v>
      </c>
      <c r="C17" s="8" t="n">
        <v>1600</v>
      </c>
      <c r="D17" s="25" t="n">
        <f aca="false">C17/$C$14</f>
        <v>0.118518518518519</v>
      </c>
    </row>
    <row r="18" customFormat="false" ht="16.5" hidden="false" customHeight="true" outlineLevel="0" collapsed="false">
      <c r="B18" s="7" t="s">
        <v>41</v>
      </c>
      <c r="C18" s="9" t="n">
        <v>900</v>
      </c>
      <c r="D18" s="25" t="n">
        <f aca="false">C18/$C$14</f>
        <v>0.0666666666666667</v>
      </c>
    </row>
    <row r="19" customFormat="false" ht="16.5" hidden="false" customHeight="true" outlineLevel="0" collapsed="false">
      <c r="B19" s="10" t="s">
        <v>42</v>
      </c>
      <c r="C19" s="11" t="n">
        <f aca="false">SUM(C17:C18)</f>
        <v>2500</v>
      </c>
      <c r="D19" s="26" t="n">
        <f aca="false">C19/$C$14</f>
        <v>0.185185185185185</v>
      </c>
    </row>
    <row r="20" customFormat="false" ht="16.5" hidden="false" customHeight="true" outlineLevel="0" collapsed="false">
      <c r="B20" s="7" t="s">
        <v>43</v>
      </c>
      <c r="C20" s="9" t="n">
        <v>3000</v>
      </c>
      <c r="D20" s="25" t="n">
        <f aca="false">C20/$C$14</f>
        <v>0.222222222222222</v>
      </c>
    </row>
    <row r="21" customFormat="false" ht="16.5" hidden="false" customHeight="true" outlineLevel="0" collapsed="false">
      <c r="B21" s="10" t="s">
        <v>44</v>
      </c>
      <c r="C21" s="11" t="n">
        <f aca="false">C19+C20</f>
        <v>5500</v>
      </c>
      <c r="D21" s="26" t="n">
        <f aca="false">C21/$C$14</f>
        <v>0.407407407407407</v>
      </c>
    </row>
    <row r="22" customFormat="false" ht="16.5" hidden="false" customHeight="true" outlineLevel="0" collapsed="false">
      <c r="B22" s="7" t="s">
        <v>45</v>
      </c>
      <c r="C22" s="9" t="n">
        <v>4000</v>
      </c>
      <c r="D22" s="25" t="n">
        <f aca="false">C22/$C$14</f>
        <v>0.296296296296296</v>
      </c>
    </row>
    <row r="23" customFormat="false" ht="16.5" hidden="false" customHeight="true" outlineLevel="0" collapsed="false">
      <c r="B23" s="7" t="s">
        <v>46</v>
      </c>
      <c r="C23" s="9" t="n">
        <v>4000</v>
      </c>
      <c r="D23" s="25" t="n">
        <f aca="false">C23/$C$14</f>
        <v>0.296296296296296</v>
      </c>
    </row>
    <row r="24" customFormat="false" ht="16.5" hidden="false" customHeight="true" outlineLevel="0" collapsed="false">
      <c r="B24" s="10" t="s">
        <v>47</v>
      </c>
      <c r="C24" s="11" t="n">
        <f aca="false">SUM(C22:C23)</f>
        <v>8000</v>
      </c>
      <c r="D24" s="26" t="n">
        <f aca="false">C24/$C$14</f>
        <v>0.592592592592593</v>
      </c>
    </row>
    <row r="25" customFormat="false" ht="16.5" hidden="false" customHeight="true" outlineLevel="0" collapsed="false">
      <c r="B25" s="17" t="s">
        <v>48</v>
      </c>
      <c r="C25" s="18" t="n">
        <f aca="false">C21+C24</f>
        <v>13500</v>
      </c>
      <c r="D25" s="27" t="n">
        <f aca="false">C25/$C$14</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B2:C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34"/>
    <col collapsed="false" customWidth="true" hidden="false" outlineLevel="0" max="3" min="3" style="1" width="12"/>
  </cols>
  <sheetData>
    <row r="2" customFormat="false" ht="15.75" hidden="false" customHeight="true" outlineLevel="0" collapsed="false">
      <c r="B2" s="28" t="s">
        <v>49</v>
      </c>
    </row>
    <row r="5" customFormat="false" ht="15" hidden="false" customHeight="true" outlineLevel="0" collapsed="false">
      <c r="B5" s="5" t="s">
        <v>50</v>
      </c>
      <c r="C5" s="6" t="s">
        <v>51</v>
      </c>
    </row>
    <row r="6" customFormat="false" ht="16.5" hidden="false" customHeight="true" outlineLevel="0" collapsed="false">
      <c r="B6" s="29" t="s">
        <v>52</v>
      </c>
      <c r="C6" s="30" t="n">
        <v>0.25</v>
      </c>
    </row>
    <row r="7" customFormat="false" ht="16.5" hidden="false" customHeight="true" outlineLevel="0" collapsed="false">
      <c r="B7" s="29" t="s">
        <v>53</v>
      </c>
      <c r="C7" s="30" t="n">
        <v>0.12</v>
      </c>
    </row>
    <row r="8" customFormat="false" ht="16.5" hidden="false" customHeight="true" outlineLevel="0" collapsed="false">
      <c r="B8" s="29" t="s">
        <v>54</v>
      </c>
      <c r="C8" s="31" t="n">
        <v>1.08</v>
      </c>
    </row>
    <row r="10" customFormat="false" ht="36" hidden="false" customHeight="true" outlineLevel="0" collapsed="false">
      <c r="B10" s="19" t="s">
        <v>55</v>
      </c>
      <c r="C10" s="19"/>
    </row>
  </sheetData>
  <mergeCells count="1">
    <mergeCell ref="B10:C1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2026-07-07T09:58:56Z</dcterms:created>
  <dc:creator>openpyxl</dc:creator>
  <dc:description/>
  <dc:language>en-US</dc:language>
  <cp:lastModifiedBy/>
  <dcterms:modified xsi:type="dcterms:W3CDTF">2026-07-07T10:02:26Z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